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21F5F0-5A60-4523-9796-CA7B6830DB0C}" xr6:coauthVersionLast="46" xr6:coauthVersionMax="46" xr10:uidLastSave="{00000000-0000-0000-0000-000000000000}"/>
  <bookViews>
    <workbookView xWindow="-120" yWindow="-120" windowWidth="29040" windowHeight="15720" activeTab="5" xr2:uid="{00000000-000D-0000-FFFF-FFFF00000000}"/>
  </bookViews>
  <sheets>
    <sheet name="ԵԱԺՇՏԱԿԱՆ" sheetId="2" r:id="rId1"/>
    <sheet name="ԱՎԵՍՏ, ՄՇԱԿՈՒՅԹ" sheetId="3" r:id="rId2"/>
    <sheet name="ՄԱՆԿԱՊԱՏԵԶ ԳԱՌՆԻ" sheetId="4" r:id="rId3"/>
    <sheet name="ՄԱՆԿԱՊԱՏԵԶ ԳԵՂԱԴԻ" sheetId="5" r:id="rId4"/>
    <sheet name="ԿՈՄՈՒՆԱԼ" sheetId="7" r:id="rId5"/>
    <sheet name="Գողթ մանկապարտեզ" sheetId="8" r:id="rId6"/>
    <sheet name="Лист1" sheetId="6" state="hidden" r:id="rId7"/>
  </sheets>
  <calcPr calcId="181029"/>
</workbook>
</file>

<file path=xl/calcChain.xml><?xml version="1.0" encoding="utf-8"?>
<calcChain xmlns="http://schemas.openxmlformats.org/spreadsheetml/2006/main">
  <c r="D32" i="7" l="1"/>
  <c r="C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2" i="7" s="1"/>
  <c r="D32" i="6"/>
  <c r="C32" i="6"/>
  <c r="E31" i="6"/>
  <c r="E30" i="6"/>
  <c r="E29" i="6"/>
  <c r="E28" i="6"/>
  <c r="E27" i="6"/>
  <c r="E32" i="6" s="1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I25" i="5"/>
  <c r="I24" i="5"/>
  <c r="I22" i="5"/>
  <c r="I20" i="5"/>
  <c r="I19" i="5"/>
  <c r="I21" i="5"/>
  <c r="I17" i="5"/>
  <c r="I16" i="5"/>
  <c r="I14" i="5"/>
  <c r="I13" i="5"/>
  <c r="I12" i="5"/>
  <c r="I11" i="5"/>
  <c r="I23" i="5"/>
  <c r="I28" i="4" l="1"/>
  <c r="I29" i="4"/>
  <c r="I30" i="4"/>
  <c r="I24" i="4"/>
  <c r="I26" i="4"/>
  <c r="I16" i="4"/>
  <c r="I14" i="4"/>
  <c r="I22" i="4"/>
  <c r="I25" i="3" l="1"/>
  <c r="I24" i="3"/>
  <c r="I15" i="3"/>
  <c r="I17" i="3"/>
  <c r="I10" i="2"/>
  <c r="E26" i="5" l="1"/>
  <c r="E19" i="2"/>
  <c r="E27" i="3"/>
  <c r="I10" i="5" l="1"/>
  <c r="I15" i="5"/>
  <c r="I18" i="5"/>
  <c r="I9" i="5"/>
  <c r="E31" i="4"/>
  <c r="I15" i="4"/>
  <c r="I10" i="4"/>
  <c r="I11" i="4"/>
  <c r="I12" i="4"/>
  <c r="I13" i="4"/>
  <c r="I17" i="4"/>
  <c r="I18" i="4"/>
  <c r="I19" i="4"/>
  <c r="I20" i="4"/>
  <c r="I21" i="4"/>
  <c r="I23" i="4"/>
  <c r="I25" i="4"/>
  <c r="I9" i="4"/>
  <c r="I18" i="3"/>
  <c r="I21" i="3"/>
  <c r="I16" i="3"/>
  <c r="I10" i="3"/>
  <c r="I11" i="3"/>
  <c r="I12" i="3"/>
  <c r="I13" i="3"/>
  <c r="I14" i="3"/>
  <c r="I19" i="3"/>
  <c r="I20" i="3"/>
  <c r="I22" i="3"/>
  <c r="I23" i="3"/>
  <c r="I26" i="3"/>
  <c r="I9" i="3"/>
  <c r="I12" i="2"/>
  <c r="I13" i="2"/>
  <c r="I15" i="2"/>
  <c r="I14" i="2"/>
  <c r="I11" i="2"/>
  <c r="I16" i="2"/>
  <c r="I17" i="2"/>
  <c r="I18" i="2"/>
  <c r="I9" i="2"/>
  <c r="I26" i="5" l="1"/>
  <c r="F26" i="5"/>
  <c r="I27" i="3"/>
  <c r="F27" i="3"/>
  <c r="I19" i="2"/>
  <c r="F19" i="2"/>
</calcChain>
</file>

<file path=xl/sharedStrings.xml><?xml version="1.0" encoding="utf-8"?>
<sst xmlns="http://schemas.openxmlformats.org/spreadsheetml/2006/main" count="377" uniqueCount="127">
  <si>
    <t>Հ/Հ</t>
  </si>
  <si>
    <t>Կազմակերպության անվանումը</t>
  </si>
  <si>
    <t>Հաստիքի անվանումըը</t>
  </si>
  <si>
    <t>Հաստիքի տեսակը</t>
  </si>
  <si>
    <t>հաստիքային միավորը</t>
  </si>
  <si>
    <t>Պաշտոնային դրույքաչափը</t>
  </si>
  <si>
    <t>Հավե լումը</t>
  </si>
  <si>
    <t>Հավելավճարը</t>
  </si>
  <si>
    <t>Աշխատավարձի չափը</t>
  </si>
  <si>
    <t>Տնօրեն</t>
  </si>
  <si>
    <t xml:space="preserve">Վարչական </t>
  </si>
  <si>
    <t>Վարչական</t>
  </si>
  <si>
    <t>Հաշվապահ</t>
  </si>
  <si>
    <t xml:space="preserve">Քաղաքացիական </t>
  </si>
  <si>
    <t>Քաղաքացի ական</t>
  </si>
  <si>
    <t>Գործավար</t>
  </si>
  <si>
    <t>Տեխնիկական սպասարկման</t>
  </si>
  <si>
    <t>Հավաքարար</t>
  </si>
  <si>
    <t>Տեխնիկական սպասարկմ ան</t>
  </si>
  <si>
    <t>Պահակ</t>
  </si>
  <si>
    <t>Ընդամենը</t>
  </si>
  <si>
    <t>Համայնքի ղեկավար</t>
  </si>
  <si>
    <t>Տ. Պողոսյան</t>
  </si>
  <si>
    <t xml:space="preserve">ՀԱՎԵԼՎԱԾ 2  </t>
  </si>
  <si>
    <t>Ուսմասվար</t>
  </si>
  <si>
    <t>Սոլֆեջո</t>
  </si>
  <si>
    <t>Դասատու</t>
  </si>
  <si>
    <t>&lt;&lt;Գառնիի Երաժշտական դպրոց&gt;&gt; ՀՈԱԿ</t>
  </si>
  <si>
    <t>&lt;&lt;Գառնիի Արվեստի, Մշակույթի և սպորտի կենտրոն&gt;&gt; ՀՈԱԿ</t>
  </si>
  <si>
    <t>Տնօրենի տեղակալ գեղմասվար</t>
  </si>
  <si>
    <t>Քաղաքացիական</t>
  </si>
  <si>
    <t>Մեթոդիստ</t>
  </si>
  <si>
    <t>Գործավար-գաձապահ</t>
  </si>
  <si>
    <t>Գրադարանի վարիչ</t>
  </si>
  <si>
    <t>Գրադարանվար</t>
  </si>
  <si>
    <t>Խմբավար</t>
  </si>
  <si>
    <t>Տնտեսվար</t>
  </si>
  <si>
    <t>Հաշվետար գանձապահ</t>
  </si>
  <si>
    <t>Դաստիարակ</t>
  </si>
  <si>
    <t>ֆիզկուլտ հրահանգ.</t>
  </si>
  <si>
    <t>Երաժիշտ</t>
  </si>
  <si>
    <t>Բուժքույր</t>
  </si>
  <si>
    <t>Խոհարար</t>
  </si>
  <si>
    <t>Խոհարարի օգնական</t>
  </si>
  <si>
    <t>Լվացքարար</t>
  </si>
  <si>
    <t>Դռնպահ</t>
  </si>
  <si>
    <t>Դերձակ</t>
  </si>
  <si>
    <t>Գիշեր. Պահակ</t>
  </si>
  <si>
    <t>Օժանդակ բանվոր</t>
  </si>
  <si>
    <t>Էլեկտրիկ</t>
  </si>
  <si>
    <t>Դաստիրակի օգնական</t>
  </si>
  <si>
    <t xml:space="preserve">ՀԱՎԵԼՎԱԾ 4  </t>
  </si>
  <si>
    <t>Դաստիրակ</t>
  </si>
  <si>
    <t>&lt;&lt;Գեղադիրի մանկապարտեզ&gt;&gt; ՀՈԱԿ</t>
  </si>
  <si>
    <t>&lt;&lt;Գառնիի Մանկապարտեզ&gt;&gt; ՀՈԱԿ</t>
  </si>
  <si>
    <t xml:space="preserve">ՀԱՎԵԼՎԱԾ 3  </t>
  </si>
  <si>
    <t xml:space="preserve">ՀԱՎԵԼՎԱԾ 5  </t>
  </si>
  <si>
    <t>Հոգեբան</t>
  </si>
  <si>
    <t>Պարուսույց</t>
  </si>
  <si>
    <t>Լոգոպետ</t>
  </si>
  <si>
    <t>Ֆիզկուլտ հրահանգիչ</t>
  </si>
  <si>
    <t>ԳԱՌՆԻ ՀԱՄԱՅՆՔԻ ԱՎԱԳԱՆՈՒ 2024Թ.</t>
  </si>
  <si>
    <t>ՀԱՅԱՍՏԱՆԻ ՀԱՆՐԱՊԵՏՈՒԹՅԱՆ ԿՈՏԱՅՔԻ ՄԱՐԶԻ &lt;&lt;ԳԱՌՆԻԻ ԵՐԱԺՇՏԱԿԱՆ ԴՊՐՈՑ&gt;&gt; ՀՈԱԿ-Ի ԱՇԽԱՏԱԿԱԶՄԻ ԱՇԽԱՏԱԿԻՑՆԵՐԻ ՀԱՍՏԻՔԱՑՈՒՑԱԿԸ ԵՎ ՊԱՇՏՈՆԱՅԻՆ ԴՐՈՒՅՔԱՉԱՓԵՐԸ 2025ԹՎԱԿԱՆԻ ՀԱՄԱՐ</t>
  </si>
  <si>
    <t>Կոնցերտմայստեր</t>
  </si>
  <si>
    <t>ՀԱՅԱՍՏԱՆԻ ՀԱՆՐԱՊԵՏՈՒԹՅԱՆ ԿՈՏԱՅՔԻ ՄԱՐԶԻ ԳԱՌՆԻ ՀԱՄԱՅՆՔ &lt;&lt;ԳԱՌՆԻԻ ԱՐՎԵՍՏԻ, ՄՇԱԿՈՒՅԹՒ ԵՎ ՍՊՈՐՏԻ ԿԵՆՏՐՈՆ&gt;&gt; ՀՈԱԿ-Ի ԱՇԽԱՏԱԿԱԶՄԻ ԱՇԽԱՏԱԿԻՑՆԵՐԻ ՀԱՍՏԻՔԱՑՈՒՑԱԿԸ ԵՎ ՊԱՇՏՈՆԱՅԻՆ ԴՐՈՒՅՔԱՉԱՓԵՐԸ 2025ԹՎԱԿԱՆԻ ՀԱՄԱՐ</t>
  </si>
  <si>
    <t>Տեխնիկ</t>
  </si>
  <si>
    <t>Բեմադրիչ</t>
  </si>
  <si>
    <t>ՀԱՅԱՍՏԱՆԻ ՀԱՆՐԱՊԵՏՈՒԹՅԱՆ ԿՈՏԱՅՔԻ ՄԱՐԶԻ ԳԱՌՆԻ ՀԱՄԱՅՆՔԻ &lt;&lt;ԳԱՌՆԻԻ ՄԱՆԿԱՊԱՐՏԵԶ&gt;&gt; ՀՈԱԿ-Ի ԱՇԽԱՏԱԿԱԶՄԻ ԱՇԽԱՏԱԿԻՑՆԵՐԻ ՀԱՍՏԻՔԱՑՈՒՑԱԿԸ ԵՎ ՊԱՇՏՈՆԱՅԻՆ ԴՐՈՒՅՔԱՉԱՓԵՐԸ 2025ԹՎԱԿԱՆԻ ՀԱՄԱՐ</t>
  </si>
  <si>
    <t>153000       143000</t>
  </si>
  <si>
    <t>504900  157300</t>
  </si>
  <si>
    <t>ՀԱՅԱՍՏԱՆԻ ՀԱՆՐԱՊԵՏՈՒԹՅԱՆ ԿՈՏԱՅՔԻ ՄԱՐԶԻ ԳԱՌՆԻ ՀԱՄԱՅՆՔ &lt;&lt;ԳԵՂԱԴԻՐԻ ՄԱՆԿԱՊԱՐՏԵԶ&gt;&gt; ՀՈԱԿ-Ի ԱՇԽԱՏԱԿԱԶՄԻ ԱՇԽԱՏԱԿԻՑՆԵՐԻ ՀԱՍՏԻՔԱՑՈՒՑԱԿԸ ԵՎ ՊԱՇՏՈՆԱՅԻՆ ԴՐՈՒՅՔԱՉԱՓԵՐԸ 2025ԹՎԱԿԱՆԻ ՀԱՄԱՐ</t>
  </si>
  <si>
    <t>ԴԵԿՏԵՄԲԵՐԻ 25-Ի N 192-Ա ՈՐՈՇՄԱՆ</t>
  </si>
  <si>
    <t xml:space="preserve">ՀԱՎԵԼՎԱԾ 1  </t>
  </si>
  <si>
    <t>ՀԱՅԱՍՏԱՆԻ ՀԱՆՐԱՊԵՏՈՒԹՅԱՆ ԿՈՏԱՅՔԻ ՄԱՐԶԻ &lt;&lt;ԳԱՌՆԻԻ ԿՈՄՈՒՆԱԼ ՏՆՏԵՍՈՒԹՅՈՒՆ&gt;&gt; ՀՈԱԿ-Ի ԱՇԽԱՏԱԿԱԶՄԻ ԱՇԽԱՏԱԿԻՑՆԵՐԻ ՀԱՍՏԻՔԱՑՈՒՑԱԿԸ ԵՎ ՊԱՇՏՈՆԱՅԻՆ ԴՐՈՒՅՔԱՉԱՓԵՐԸ 2025 ԹՎԱԿԱՆԻ ՀԱՄԱՐ</t>
  </si>
  <si>
    <t xml:space="preserve">Աշխատակիցների թվաքանակը </t>
  </si>
  <si>
    <t>Պաշտոնի անվանումը</t>
  </si>
  <si>
    <t>Պաշտոն ների քանակը</t>
  </si>
  <si>
    <t>Պաշտոնային դրույքաչափը                      (ՀՀ դրամ)</t>
  </si>
  <si>
    <t>1</t>
  </si>
  <si>
    <t>2</t>
  </si>
  <si>
    <t>Տնօրենի տեղակալ</t>
  </si>
  <si>
    <t>3</t>
  </si>
  <si>
    <t>Աղբահանության և կանաչապատ․ գծով պատաս․</t>
  </si>
  <si>
    <t>4</t>
  </si>
  <si>
    <t>&lt;&lt;Քարերի սիմֆոնիաի&gt;&gt; պահ․ և սպաս․ գծով պատ․</t>
  </si>
  <si>
    <t>5</t>
  </si>
  <si>
    <t>6</t>
  </si>
  <si>
    <t>7</t>
  </si>
  <si>
    <t>Սպասարկման խմբի ղեկավար</t>
  </si>
  <si>
    <t>8</t>
  </si>
  <si>
    <t>Տարածքային սպասարկող</t>
  </si>
  <si>
    <t>9</t>
  </si>
  <si>
    <t>10</t>
  </si>
  <si>
    <t>Եռակցող</t>
  </si>
  <si>
    <t>11</t>
  </si>
  <si>
    <t>Պոմպավար</t>
  </si>
  <si>
    <t>12</t>
  </si>
  <si>
    <t>Վարորդ (տրակտոր)</t>
  </si>
  <si>
    <t>Վարորդ</t>
  </si>
  <si>
    <t>13</t>
  </si>
  <si>
    <t>14</t>
  </si>
  <si>
    <t>բանվոր</t>
  </si>
  <si>
    <t>15</t>
  </si>
  <si>
    <t>Հրշեջ-փրկարար</t>
  </si>
  <si>
    <t>16</t>
  </si>
  <si>
    <t>Հրշեջ-վարորդ</t>
  </si>
  <si>
    <t>17</t>
  </si>
  <si>
    <t>Տոմսավաճառ</t>
  </si>
  <si>
    <t>18</t>
  </si>
  <si>
    <t>Տոմսերի հսկիչ</t>
  </si>
  <si>
    <t>19</t>
  </si>
  <si>
    <t>Հարկահավաք</t>
  </si>
  <si>
    <t>20</t>
  </si>
  <si>
    <t>21</t>
  </si>
  <si>
    <t>Եամուտերի  հաշվառման և հավաագրման մասնագետ</t>
  </si>
  <si>
    <t>22</t>
  </si>
  <si>
    <t>23</t>
  </si>
  <si>
    <t xml:space="preserve">   &lt;&lt;Գողթի Մանկապարտեզ&gt;&gt; ՀՈԱԿ-ի աշխատակազմի  հաստիքացուցակ 2025թ.</t>
  </si>
  <si>
    <t>Հաստիքային միավոր</t>
  </si>
  <si>
    <t>Մեթոդիստ ուս․գծով, տնօրենի տեղակալ</t>
  </si>
  <si>
    <t>Գլխ․ հաշվապահ</t>
  </si>
  <si>
    <t>Հնոցապան</t>
  </si>
  <si>
    <t>Երաժշտական ղեկավար</t>
  </si>
  <si>
    <t>Փիզկուլտուրայի հրահանգիչ</t>
  </si>
  <si>
    <t>Հատուկ մանկավարժ</t>
  </si>
  <si>
    <t>Դաստիարակի օգնական</t>
  </si>
  <si>
    <t>ՀԱՅԱՍՏԱՆԻ ՀԱՆՐԱՊԵՏՈՒԹՅԱՆ ԿՈՏԱՅՔԻ ՄԱՐԶԻ ԳԱՌՆԻ ՀԱՄԱՅՆՔ &lt;&lt;ԳՈՂԹԻ ՄԱՆԿԱՊԱՐՏԵԶ&gt;&gt; ՀՈԱԿ-Ի ԱՇԽԱՏԱԿԱԶՄԻ ԱՇԽԱՏԱԿԻՑՆԵՐԻ ՀԱՍՏԻՔԱՑՈՒՑԱԿԸ ԵՎ ՊԱՇՏՈՆԱՅԻՆ ԴՐՈՒՅՔԱՉԱՓԵՐԸ 2025ԹՎԱԿԱՆԻ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</si>
</sst>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lfaen"/>
      <family val="1"/>
      <charset val="204"/>
    </font>
    <font>
      <sz val="11"/>
      <color theme="1"/>
      <name val="Arial Armenian"/>
      <family val="2"/>
    </font>
    <font>
      <b/>
      <sz val="8"/>
      <color theme="1"/>
      <name val="Sylfaen"/>
      <family val="1"/>
      <charset val="204"/>
    </font>
    <font>
      <sz val="9"/>
      <color theme="1"/>
      <name val="Arial Unicode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Unicode"/>
      <family val="2"/>
      <charset val="204"/>
    </font>
    <font>
      <sz val="10"/>
      <color theme="1"/>
      <name val="Sylfaen"/>
      <family val="1"/>
      <charset val="204"/>
    </font>
    <font>
      <sz val="10"/>
      <color theme="1"/>
      <name val="Arial Armenian"/>
      <family val="2"/>
    </font>
    <font>
      <b/>
      <sz val="9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i/>
      <sz val="9"/>
      <name val="Arial LatArm"/>
      <family val="2"/>
    </font>
    <font>
      <b/>
      <i/>
      <sz val="8"/>
      <name val="Arial LatArm"/>
      <family val="2"/>
    </font>
    <font>
      <sz val="9"/>
      <name val="Arial LatArm"/>
      <family val="2"/>
    </font>
    <font>
      <sz val="11"/>
      <color rgb="FF000000"/>
      <name val="Calibri"/>
      <family val="2"/>
      <charset val="204"/>
      <scheme val="minor"/>
    </font>
    <font>
      <sz val="8"/>
      <name val="Arial LatArm"/>
      <family val="2"/>
    </font>
    <font>
      <b/>
      <i/>
      <sz val="10"/>
      <name val="Arial LatArm"/>
      <family val="2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 LatArm"/>
      <family val="2"/>
    </font>
    <font>
      <b/>
      <sz val="9"/>
      <color theme="1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10" fillId="2" borderId="4" xfId="0" applyFont="1" applyFill="1" applyBorder="1" applyAlignment="1">
      <alignment horizontal="justify" vertical="top" wrapText="1"/>
    </xf>
    <xf numFmtId="0" fontId="11" fillId="2" borderId="4" xfId="0" applyFont="1" applyFill="1" applyBorder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12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14" fontId="7" fillId="0" borderId="0" xfId="0" applyNumberFormat="1" applyFont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4" fontId="13" fillId="0" borderId="0" xfId="0" applyNumberFormat="1" applyFont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20" fillId="0" borderId="0" xfId="0" applyNumberFormat="1" applyFont="1" applyAlignment="1">
      <alignment vertical="top"/>
    </xf>
    <xf numFmtId="164" fontId="20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3" fontId="22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0</xdr:rowOff>
    </xdr:from>
    <xdr:to>
      <xdr:col>4</xdr:col>
      <xdr:colOff>1009649</xdr:colOff>
      <xdr:row>0</xdr:row>
      <xdr:rowOff>581025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CFAEEF9-DCFC-44EE-AC3F-BB5DF47F6321}"/>
            </a:ext>
          </a:extLst>
        </xdr:cNvPr>
        <xdr:cNvSpPr txBox="1">
          <a:spLocks noChangeArrowheads="1"/>
        </xdr:cNvSpPr>
      </xdr:nvSpPr>
      <xdr:spPr bwMode="auto">
        <a:xfrm>
          <a:off x="3609975" y="0"/>
          <a:ext cx="1285874" cy="190500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0">
            <a:defRPr sz="1000"/>
          </a:pPr>
          <a:r>
            <a:rPr lang="hy-AM" sz="1050" b="0" i="0" u="none" strike="noStrike" baseline="0">
              <a:solidFill>
                <a:srgbClr val="000000"/>
              </a:solidFill>
              <a:cs typeface="Calibri"/>
            </a:rPr>
            <a:t>Հաստատում եմ՝</a:t>
          </a:r>
          <a:endParaRPr lang="en-US" sz="1050" b="0" i="0" u="none" strike="noStrike" baseline="0">
            <a:solidFill>
              <a:srgbClr val="000000"/>
            </a:solidFill>
            <a:cs typeface="Calibri"/>
          </a:endParaRPr>
        </a:p>
        <a:p>
          <a:pPr algn="r" rtl="0">
            <a:defRPr sz="1000"/>
          </a:pPr>
          <a:r>
            <a:rPr lang="hy-AM" sz="1050" b="0" i="0" u="none" strike="noStrike" baseline="0">
              <a:solidFill>
                <a:srgbClr val="000000"/>
              </a:solidFill>
              <a:cs typeface="Calibri"/>
            </a:rPr>
            <a:t>Գառնի համայնքի ղեկավար                                                                                                      Տ. Պողոսյան                                                                                               </a:t>
          </a:r>
          <a:r>
            <a:rPr lang="hy-AM" sz="1100" b="0" i="0" u="none" strike="noStrike" baseline="0">
              <a:solidFill>
                <a:srgbClr val="000000"/>
              </a:solidFill>
              <a:cs typeface="Calibri"/>
            </a:rPr>
            <a:t>______________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0</xdr:rowOff>
    </xdr:from>
    <xdr:to>
      <xdr:col>5</xdr:col>
      <xdr:colOff>666749</xdr:colOff>
      <xdr:row>1</xdr:row>
      <xdr:rowOff>28574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C2B6C9-443F-470D-B7FB-B094004DC04F}"/>
            </a:ext>
          </a:extLst>
        </xdr:cNvPr>
        <xdr:cNvSpPr txBox="1">
          <a:spLocks noChangeArrowheads="1"/>
        </xdr:cNvSpPr>
      </xdr:nvSpPr>
      <xdr:spPr bwMode="auto">
        <a:xfrm>
          <a:off x="3609974" y="0"/>
          <a:ext cx="1914525" cy="219074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0">
            <a:defRPr sz="1000"/>
          </a:pPr>
          <a:r>
            <a:rPr lang="hy-AM" sz="1050" b="0" i="0" u="none" strike="noStrike" baseline="0">
              <a:solidFill>
                <a:srgbClr val="000000"/>
              </a:solidFill>
              <a:cs typeface="Calibri"/>
            </a:rPr>
            <a:t>Հաստատում եմ՝</a:t>
          </a:r>
          <a:endParaRPr lang="en-US" sz="1050" b="0" i="0" u="none" strike="noStrike" baseline="0">
            <a:solidFill>
              <a:srgbClr val="000000"/>
            </a:solidFill>
            <a:cs typeface="Calibri"/>
          </a:endParaRPr>
        </a:p>
        <a:p>
          <a:pPr algn="r" rtl="0">
            <a:defRPr sz="1000"/>
          </a:pPr>
          <a:r>
            <a:rPr lang="hy-AM" sz="1050" b="0" i="0" u="none" strike="noStrike" baseline="0">
              <a:solidFill>
                <a:srgbClr val="000000"/>
              </a:solidFill>
              <a:cs typeface="Calibri"/>
            </a:rPr>
            <a:t>Գառնի համայնքի ղեկավար                                                                                                      Տ. Պողոսյան                                                                                               </a:t>
          </a:r>
          <a:r>
            <a:rPr lang="hy-AM" sz="1100" b="0" i="0" u="none" strike="noStrike" baseline="0">
              <a:solidFill>
                <a:srgbClr val="000000"/>
              </a:solidFill>
              <a:cs typeface="Calibri"/>
            </a:rPr>
            <a:t>______________        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0</xdr:rowOff>
    </xdr:from>
    <xdr:to>
      <xdr:col>4</xdr:col>
      <xdr:colOff>1009649</xdr:colOff>
      <xdr:row>0</xdr:row>
      <xdr:rowOff>581025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9FBA0EA-0A7B-4199-BBC2-D7A26DDDE4EE}"/>
            </a:ext>
          </a:extLst>
        </xdr:cNvPr>
        <xdr:cNvSpPr txBox="1">
          <a:spLocks noChangeArrowheads="1"/>
        </xdr:cNvSpPr>
      </xdr:nvSpPr>
      <xdr:spPr bwMode="auto">
        <a:xfrm>
          <a:off x="3609975" y="0"/>
          <a:ext cx="1285874" cy="190500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0">
            <a:defRPr sz="1000"/>
          </a:pPr>
          <a:r>
            <a:rPr lang="hy-AM" sz="1050" b="0" i="0" u="none" strike="noStrike" baseline="0">
              <a:solidFill>
                <a:srgbClr val="000000"/>
              </a:solidFill>
              <a:cs typeface="Calibri"/>
            </a:rPr>
            <a:t>Հաստատում եմ՝</a:t>
          </a:r>
          <a:endParaRPr lang="en-US" sz="1050" b="0" i="0" u="none" strike="noStrike" baseline="0">
            <a:solidFill>
              <a:srgbClr val="000000"/>
            </a:solidFill>
            <a:cs typeface="Calibri"/>
          </a:endParaRPr>
        </a:p>
        <a:p>
          <a:pPr algn="r" rtl="0">
            <a:defRPr sz="1000"/>
          </a:pPr>
          <a:r>
            <a:rPr lang="hy-AM" sz="1050" b="0" i="0" u="none" strike="noStrike" baseline="0">
              <a:solidFill>
                <a:srgbClr val="000000"/>
              </a:solidFill>
              <a:cs typeface="Calibri"/>
            </a:rPr>
            <a:t>Գառնի համայնքի ղեկավար                                                                                                      Տ. Պողոսյան                                                                                               </a:t>
          </a:r>
          <a:r>
            <a:rPr lang="hy-AM" sz="1100" b="0" i="0" u="none" strike="noStrike" baseline="0">
              <a:solidFill>
                <a:srgbClr val="000000"/>
              </a:solidFill>
              <a:cs typeface="Calibri"/>
            </a:rPr>
            <a:t>______________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workbookViewId="0">
      <selection activeCell="L16" sqref="L16"/>
    </sheetView>
  </sheetViews>
  <sheetFormatPr defaultRowHeight="15" x14ac:dyDescent="0.25"/>
  <cols>
    <col min="1" max="1" width="3.85546875" customWidth="1"/>
    <col min="2" max="2" width="12.85546875" customWidth="1"/>
    <col min="3" max="3" width="17.28515625" customWidth="1"/>
    <col min="4" max="4" width="16" customWidth="1"/>
    <col min="5" max="5" width="7.140625" customWidth="1"/>
    <col min="6" max="6" width="8.5703125" customWidth="1"/>
    <col min="7" max="7" width="9.140625" customWidth="1"/>
    <col min="8" max="8" width="6.42578125" customWidth="1"/>
  </cols>
  <sheetData>
    <row r="1" spans="1:9" x14ac:dyDescent="0.25">
      <c r="B1" s="42" t="s">
        <v>23</v>
      </c>
      <c r="C1" s="42"/>
      <c r="D1" s="42"/>
      <c r="E1" s="42"/>
      <c r="F1" s="42"/>
      <c r="G1" s="42"/>
      <c r="H1" s="42"/>
      <c r="I1" s="42"/>
    </row>
    <row r="2" spans="1:9" x14ac:dyDescent="0.25">
      <c r="B2" s="43" t="s">
        <v>61</v>
      </c>
      <c r="C2" s="44"/>
      <c r="D2" s="44"/>
      <c r="E2" s="44"/>
      <c r="F2" s="44"/>
      <c r="G2" s="44"/>
      <c r="H2" s="44"/>
      <c r="I2" s="44"/>
    </row>
    <row r="3" spans="1:9" x14ac:dyDescent="0.25">
      <c r="B3" s="45" t="s">
        <v>71</v>
      </c>
      <c r="C3" s="45"/>
      <c r="D3" s="45"/>
      <c r="E3" s="45"/>
      <c r="F3" s="45"/>
      <c r="G3" s="45"/>
      <c r="H3" s="45"/>
      <c r="I3" s="45"/>
    </row>
    <row r="5" spans="1:9" ht="39" customHeight="1" x14ac:dyDescent="0.25">
      <c r="A5" s="46" t="s">
        <v>62</v>
      </c>
      <c r="B5" s="46"/>
      <c r="C5" s="46"/>
      <c r="D5" s="46"/>
      <c r="E5" s="46"/>
      <c r="F5" s="46"/>
      <c r="G5" s="46"/>
      <c r="H5" s="46"/>
      <c r="I5" s="46"/>
    </row>
    <row r="6" spans="1:9" x14ac:dyDescent="0.25">
      <c r="A6" s="47"/>
      <c r="B6" s="47"/>
      <c r="C6" s="47"/>
    </row>
    <row r="7" spans="1:9" ht="68.25" customHeigh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9" x14ac:dyDescent="0.25">
      <c r="A8" s="8">
        <v>1</v>
      </c>
      <c r="B8" s="5">
        <v>2</v>
      </c>
      <c r="C8" s="5">
        <v>3</v>
      </c>
      <c r="D8" s="5">
        <v>4</v>
      </c>
      <c r="E8" s="5">
        <v>6</v>
      </c>
      <c r="F8" s="5">
        <v>7</v>
      </c>
      <c r="G8" s="5">
        <v>8</v>
      </c>
      <c r="H8" s="5">
        <v>9</v>
      </c>
      <c r="I8" s="5">
        <v>10</v>
      </c>
    </row>
    <row r="9" spans="1:9" ht="15.75" thickBot="1" x14ac:dyDescent="0.3">
      <c r="A9" s="8">
        <v>1</v>
      </c>
      <c r="B9" s="41" t="s">
        <v>27</v>
      </c>
      <c r="C9" s="27" t="s">
        <v>9</v>
      </c>
      <c r="D9" s="29" t="s">
        <v>11</v>
      </c>
      <c r="E9" s="9">
        <v>1</v>
      </c>
      <c r="F9" s="9">
        <v>235000</v>
      </c>
      <c r="G9" s="9"/>
      <c r="H9" s="9"/>
      <c r="I9" s="9">
        <f>SUM(E9*F9)</f>
        <v>235000</v>
      </c>
    </row>
    <row r="10" spans="1:9" ht="15.75" thickBot="1" x14ac:dyDescent="0.3">
      <c r="A10" s="8">
        <v>2</v>
      </c>
      <c r="B10" s="41"/>
      <c r="C10" s="28" t="s">
        <v>24</v>
      </c>
      <c r="D10" s="29" t="s">
        <v>10</v>
      </c>
      <c r="E10" s="9">
        <v>1.5</v>
      </c>
      <c r="F10" s="9">
        <v>183600</v>
      </c>
      <c r="G10" s="9">
        <v>6800</v>
      </c>
      <c r="H10" s="9"/>
      <c r="I10" s="9">
        <f>F10+G10</f>
        <v>190400</v>
      </c>
    </row>
    <row r="11" spans="1:9" ht="26.25" thickBot="1" x14ac:dyDescent="0.3">
      <c r="A11" s="8">
        <v>3</v>
      </c>
      <c r="B11" s="41"/>
      <c r="C11" s="28" t="s">
        <v>12</v>
      </c>
      <c r="D11" s="29" t="s">
        <v>13</v>
      </c>
      <c r="E11" s="9">
        <v>1</v>
      </c>
      <c r="F11" s="9">
        <v>190000</v>
      </c>
      <c r="G11" s="9"/>
      <c r="H11" s="9"/>
      <c r="I11" s="9">
        <f t="shared" ref="I11:I18" si="0">SUM(E11*F11)</f>
        <v>190000</v>
      </c>
    </row>
    <row r="12" spans="1:9" ht="26.25" thickBot="1" x14ac:dyDescent="0.3">
      <c r="A12" s="8">
        <v>4</v>
      </c>
      <c r="B12" s="41"/>
      <c r="C12" s="28" t="s">
        <v>25</v>
      </c>
      <c r="D12" s="29" t="s">
        <v>13</v>
      </c>
      <c r="E12" s="9">
        <v>1</v>
      </c>
      <c r="F12" s="9">
        <v>122400</v>
      </c>
      <c r="G12" s="9">
        <v>40800</v>
      </c>
      <c r="H12" s="9"/>
      <c r="I12" s="9">
        <f>SUM(E12*F12+G12)</f>
        <v>163200</v>
      </c>
    </row>
    <row r="13" spans="1:9" ht="15.75" thickBot="1" x14ac:dyDescent="0.3">
      <c r="A13" s="8"/>
      <c r="B13" s="41"/>
      <c r="C13" s="28" t="s">
        <v>63</v>
      </c>
      <c r="D13" s="29"/>
      <c r="E13" s="9">
        <v>2</v>
      </c>
      <c r="F13" s="9">
        <v>130000</v>
      </c>
      <c r="G13" s="9">
        <v>115552</v>
      </c>
      <c r="H13" s="9"/>
      <c r="I13" s="9">
        <f>SUM(E13*F13+G13)</f>
        <v>375552</v>
      </c>
    </row>
    <row r="14" spans="1:9" ht="26.25" thickBot="1" x14ac:dyDescent="0.3">
      <c r="A14" s="8">
        <v>5</v>
      </c>
      <c r="B14" s="41"/>
      <c r="C14" s="28" t="s">
        <v>26</v>
      </c>
      <c r="D14" s="29" t="s">
        <v>13</v>
      </c>
      <c r="E14" s="9">
        <v>15</v>
      </c>
      <c r="F14" s="9">
        <v>130000</v>
      </c>
      <c r="G14" s="9">
        <v>631927</v>
      </c>
      <c r="H14" s="9"/>
      <c r="I14" s="9">
        <f>SUM(E14*F14+G14)</f>
        <v>2581927</v>
      </c>
    </row>
    <row r="15" spans="1:9" ht="26.25" thickBot="1" x14ac:dyDescent="0.3">
      <c r="A15" s="8">
        <v>6</v>
      </c>
      <c r="B15" s="41"/>
      <c r="C15" s="28" t="s">
        <v>26</v>
      </c>
      <c r="D15" s="29" t="s">
        <v>13</v>
      </c>
      <c r="E15" s="9">
        <v>1</v>
      </c>
      <c r="F15" s="9">
        <v>122400</v>
      </c>
      <c r="G15" s="9">
        <v>36110</v>
      </c>
      <c r="H15" s="9"/>
      <c r="I15" s="9">
        <f>SUM(E15*F15+G15)</f>
        <v>158510</v>
      </c>
    </row>
    <row r="16" spans="1:9" ht="26.25" thickBot="1" x14ac:dyDescent="0.3">
      <c r="A16" s="8">
        <v>7</v>
      </c>
      <c r="B16" s="41"/>
      <c r="C16" s="28" t="s">
        <v>36</v>
      </c>
      <c r="D16" s="29" t="s">
        <v>16</v>
      </c>
      <c r="E16" s="9">
        <v>1</v>
      </c>
      <c r="F16" s="9">
        <v>140000</v>
      </c>
      <c r="G16" s="9"/>
      <c r="H16" s="9"/>
      <c r="I16" s="9">
        <f t="shared" si="0"/>
        <v>140000</v>
      </c>
    </row>
    <row r="17" spans="1:9" ht="26.25" thickBot="1" x14ac:dyDescent="0.3">
      <c r="A17" s="8">
        <v>8</v>
      </c>
      <c r="B17" s="41"/>
      <c r="C17" s="28" t="s">
        <v>17</v>
      </c>
      <c r="D17" s="29" t="s">
        <v>16</v>
      </c>
      <c r="E17" s="9">
        <v>1</v>
      </c>
      <c r="F17" s="9">
        <v>140000</v>
      </c>
      <c r="G17" s="9"/>
      <c r="H17" s="9"/>
      <c r="I17" s="9">
        <f t="shared" si="0"/>
        <v>140000</v>
      </c>
    </row>
    <row r="18" spans="1:9" ht="26.25" thickBot="1" x14ac:dyDescent="0.3">
      <c r="A18" s="8">
        <v>9</v>
      </c>
      <c r="B18" s="41"/>
      <c r="C18" s="28" t="s">
        <v>15</v>
      </c>
      <c r="D18" s="29" t="s">
        <v>16</v>
      </c>
      <c r="E18" s="9">
        <v>1</v>
      </c>
      <c r="F18" s="9">
        <v>153000</v>
      </c>
      <c r="G18" s="9"/>
      <c r="H18" s="9"/>
      <c r="I18" s="9">
        <f t="shared" si="0"/>
        <v>153000</v>
      </c>
    </row>
    <row r="19" spans="1:9" x14ac:dyDescent="0.25">
      <c r="A19" s="2"/>
      <c r="B19" s="7" t="s">
        <v>20</v>
      </c>
      <c r="C19" s="10"/>
      <c r="D19" s="10"/>
      <c r="E19" s="9">
        <f>SUM(E9:E18)</f>
        <v>25.5</v>
      </c>
      <c r="F19" s="9">
        <f>SUM(F9:F18)</f>
        <v>1546400</v>
      </c>
      <c r="G19" s="9"/>
      <c r="H19" s="9"/>
      <c r="I19" s="9">
        <f>SUM(I9:I18)</f>
        <v>4327589</v>
      </c>
    </row>
    <row r="25" spans="1:9" x14ac:dyDescent="0.25">
      <c r="C25" s="1" t="s">
        <v>21</v>
      </c>
      <c r="G25" s="1" t="s">
        <v>22</v>
      </c>
    </row>
  </sheetData>
  <mergeCells count="6">
    <mergeCell ref="B9:B18"/>
    <mergeCell ref="B1:I1"/>
    <mergeCell ref="B2:I2"/>
    <mergeCell ref="B3:I3"/>
    <mergeCell ref="A5:I5"/>
    <mergeCell ref="A6:C6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J6" sqref="J6"/>
    </sheetView>
  </sheetViews>
  <sheetFormatPr defaultRowHeight="15" x14ac:dyDescent="0.25"/>
  <cols>
    <col min="1" max="1" width="5" customWidth="1"/>
    <col min="2" max="2" width="10.140625" customWidth="1"/>
    <col min="3" max="3" width="15.140625" customWidth="1"/>
    <col min="4" max="4" width="16.5703125" customWidth="1"/>
    <col min="5" max="5" width="6" customWidth="1"/>
    <col min="6" max="6" width="8.140625" customWidth="1"/>
    <col min="7" max="7" width="6.140625" customWidth="1"/>
    <col min="8" max="8" width="4.5703125" customWidth="1"/>
  </cols>
  <sheetData>
    <row r="1" spans="1:9" x14ac:dyDescent="0.25">
      <c r="B1" s="42" t="s">
        <v>55</v>
      </c>
      <c r="C1" s="42"/>
      <c r="D1" s="42"/>
      <c r="E1" s="42"/>
      <c r="F1" s="42"/>
      <c r="G1" s="42"/>
      <c r="H1" s="42"/>
      <c r="I1" s="42"/>
    </row>
    <row r="2" spans="1:9" x14ac:dyDescent="0.25">
      <c r="B2" s="43" t="s">
        <v>61</v>
      </c>
      <c r="C2" s="44"/>
      <c r="D2" s="44"/>
      <c r="E2" s="44"/>
      <c r="F2" s="44"/>
      <c r="G2" s="44"/>
      <c r="H2" s="44"/>
      <c r="I2" s="44"/>
    </row>
    <row r="3" spans="1:9" x14ac:dyDescent="0.25">
      <c r="B3" s="45" t="s">
        <v>71</v>
      </c>
      <c r="C3" s="45"/>
      <c r="D3" s="45"/>
      <c r="E3" s="45"/>
      <c r="F3" s="45"/>
      <c r="G3" s="45"/>
      <c r="H3" s="45"/>
      <c r="I3" s="45"/>
    </row>
    <row r="5" spans="1:9" ht="49.5" customHeight="1" x14ac:dyDescent="0.25">
      <c r="A5" s="46" t="s">
        <v>64</v>
      </c>
      <c r="B5" s="46"/>
      <c r="C5" s="46"/>
      <c r="D5" s="46"/>
      <c r="E5" s="46"/>
      <c r="F5" s="46"/>
      <c r="G5" s="46"/>
      <c r="H5" s="46"/>
      <c r="I5" s="46"/>
    </row>
    <row r="6" spans="1:9" x14ac:dyDescent="0.25">
      <c r="A6" s="47"/>
      <c r="B6" s="47"/>
      <c r="C6" s="47"/>
    </row>
    <row r="7" spans="1:9" ht="67.5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9" ht="15.75" thickBot="1" x14ac:dyDescent="0.3">
      <c r="A8" s="8">
        <v>1</v>
      </c>
      <c r="B8" s="5">
        <v>2</v>
      </c>
      <c r="C8" s="5">
        <v>3</v>
      </c>
      <c r="D8" s="5">
        <v>4</v>
      </c>
      <c r="E8" s="5">
        <v>6</v>
      </c>
      <c r="F8" s="5">
        <v>7</v>
      </c>
      <c r="G8" s="5">
        <v>8</v>
      </c>
      <c r="H8" s="5">
        <v>9</v>
      </c>
      <c r="I8" s="5">
        <v>10</v>
      </c>
    </row>
    <row r="9" spans="1:9" ht="15.75" thickBot="1" x14ac:dyDescent="0.3">
      <c r="A9" s="8">
        <v>1</v>
      </c>
      <c r="B9" s="41" t="s">
        <v>28</v>
      </c>
      <c r="C9" s="13" t="s">
        <v>9</v>
      </c>
      <c r="D9" s="14" t="s">
        <v>10</v>
      </c>
      <c r="E9" s="9">
        <v>1</v>
      </c>
      <c r="F9" s="9">
        <v>235000</v>
      </c>
      <c r="G9" s="9"/>
      <c r="H9" s="9"/>
      <c r="I9" s="9">
        <f>SUM(E9*F9)</f>
        <v>235000</v>
      </c>
    </row>
    <row r="10" spans="1:9" ht="37.5" thickBot="1" x14ac:dyDescent="0.3">
      <c r="A10" s="8">
        <v>2</v>
      </c>
      <c r="B10" s="41"/>
      <c r="C10" s="15" t="s">
        <v>29</v>
      </c>
      <c r="D10" s="16" t="s">
        <v>30</v>
      </c>
      <c r="E10" s="9">
        <v>2</v>
      </c>
      <c r="F10" s="9">
        <v>180000</v>
      </c>
      <c r="G10" s="9"/>
      <c r="H10" s="9"/>
      <c r="I10" s="9">
        <f t="shared" ref="I10:I26" si="0">SUM(E10*F10)</f>
        <v>360000</v>
      </c>
    </row>
    <row r="11" spans="1:9" ht="15.75" thickBot="1" x14ac:dyDescent="0.3">
      <c r="A11" s="8">
        <v>3</v>
      </c>
      <c r="B11" s="41"/>
      <c r="C11" s="17" t="s">
        <v>31</v>
      </c>
      <c r="D11" s="18" t="s">
        <v>30</v>
      </c>
      <c r="E11" s="9">
        <v>2.5</v>
      </c>
      <c r="F11" s="9">
        <v>153000</v>
      </c>
      <c r="G11" s="9"/>
      <c r="H11" s="9"/>
      <c r="I11" s="9">
        <f t="shared" si="0"/>
        <v>382500</v>
      </c>
    </row>
    <row r="12" spans="1:9" ht="15.75" thickBot="1" x14ac:dyDescent="0.3">
      <c r="A12" s="8">
        <v>4</v>
      </c>
      <c r="B12" s="41"/>
      <c r="C12" s="19" t="s">
        <v>12</v>
      </c>
      <c r="D12" s="18" t="s">
        <v>13</v>
      </c>
      <c r="E12" s="9">
        <v>1</v>
      </c>
      <c r="F12" s="9">
        <v>190000</v>
      </c>
      <c r="G12" s="9"/>
      <c r="H12" s="9"/>
      <c r="I12" s="9">
        <f t="shared" si="0"/>
        <v>190000</v>
      </c>
    </row>
    <row r="13" spans="1:9" ht="25.5" thickBot="1" x14ac:dyDescent="0.3">
      <c r="A13" s="8">
        <v>5</v>
      </c>
      <c r="B13" s="41"/>
      <c r="C13" s="20" t="s">
        <v>32</v>
      </c>
      <c r="D13" s="16" t="s">
        <v>16</v>
      </c>
      <c r="E13" s="9">
        <v>1</v>
      </c>
      <c r="F13" s="9">
        <v>153000</v>
      </c>
      <c r="G13" s="9"/>
      <c r="H13" s="9"/>
      <c r="I13" s="9">
        <f t="shared" si="0"/>
        <v>153000</v>
      </c>
    </row>
    <row r="14" spans="1:9" ht="24" x14ac:dyDescent="0.25">
      <c r="A14" s="8">
        <v>6</v>
      </c>
      <c r="B14" s="41"/>
      <c r="C14" s="23" t="s">
        <v>33</v>
      </c>
      <c r="D14" s="24" t="s">
        <v>14</v>
      </c>
      <c r="E14" s="26">
        <v>1</v>
      </c>
      <c r="F14" s="26">
        <v>152000</v>
      </c>
      <c r="G14" s="26"/>
      <c r="H14" s="26"/>
      <c r="I14" s="26">
        <f t="shared" si="0"/>
        <v>152000</v>
      </c>
    </row>
    <row r="15" spans="1:9" x14ac:dyDescent="0.25">
      <c r="A15" s="8"/>
      <c r="B15" s="48"/>
      <c r="C15" s="6" t="s">
        <v>34</v>
      </c>
      <c r="D15" s="10" t="s">
        <v>14</v>
      </c>
      <c r="E15" s="25">
        <v>1</v>
      </c>
      <c r="F15" s="9">
        <v>143000</v>
      </c>
      <c r="G15" s="9">
        <v>13000</v>
      </c>
      <c r="H15" s="9"/>
      <c r="I15" s="26">
        <f>F15+G15</f>
        <v>156000</v>
      </c>
    </row>
    <row r="16" spans="1:9" x14ac:dyDescent="0.25">
      <c r="A16" s="8"/>
      <c r="B16" s="48"/>
      <c r="C16" s="6" t="s">
        <v>34</v>
      </c>
      <c r="D16" s="10" t="s">
        <v>14</v>
      </c>
      <c r="E16" s="25">
        <v>1</v>
      </c>
      <c r="F16" s="9">
        <v>143000</v>
      </c>
      <c r="G16" s="9"/>
      <c r="H16" s="9"/>
      <c r="I16" s="9">
        <f t="shared" si="0"/>
        <v>143000</v>
      </c>
    </row>
    <row r="17" spans="1:9" ht="18.75" customHeight="1" x14ac:dyDescent="0.25">
      <c r="A17" s="8">
        <v>7</v>
      </c>
      <c r="B17" s="48"/>
      <c r="C17" s="6" t="s">
        <v>34</v>
      </c>
      <c r="D17" s="10" t="s">
        <v>14</v>
      </c>
      <c r="E17" s="25">
        <v>2.5</v>
      </c>
      <c r="F17" s="9">
        <v>153000</v>
      </c>
      <c r="G17" s="9"/>
      <c r="H17" s="9"/>
      <c r="I17" s="9">
        <f>F17*E17</f>
        <v>382500</v>
      </c>
    </row>
    <row r="18" spans="1:9" ht="18.75" customHeight="1" x14ac:dyDescent="0.25">
      <c r="A18" s="8"/>
      <c r="B18" s="48"/>
      <c r="C18" s="6" t="s">
        <v>57</v>
      </c>
      <c r="D18" s="10"/>
      <c r="E18" s="25">
        <v>1</v>
      </c>
      <c r="F18" s="9">
        <v>153000</v>
      </c>
      <c r="G18" s="9"/>
      <c r="H18" s="9"/>
      <c r="I18" s="9">
        <f t="shared" si="0"/>
        <v>153000</v>
      </c>
    </row>
    <row r="19" spans="1:9" ht="15.75" thickBot="1" x14ac:dyDescent="0.3">
      <c r="A19" s="8">
        <v>8</v>
      </c>
      <c r="B19" s="41"/>
      <c r="C19" s="19" t="s">
        <v>35</v>
      </c>
      <c r="D19" s="18" t="s">
        <v>13</v>
      </c>
      <c r="E19" s="9">
        <v>13</v>
      </c>
      <c r="F19" s="9">
        <v>153000</v>
      </c>
      <c r="G19" s="9"/>
      <c r="H19" s="9"/>
      <c r="I19" s="9">
        <f t="shared" si="0"/>
        <v>1989000</v>
      </c>
    </row>
    <row r="20" spans="1:9" ht="15.75" thickBot="1" x14ac:dyDescent="0.3">
      <c r="A20" s="8">
        <v>9</v>
      </c>
      <c r="B20" s="41"/>
      <c r="C20" s="19" t="s">
        <v>35</v>
      </c>
      <c r="D20" s="18" t="s">
        <v>13</v>
      </c>
      <c r="E20" s="9">
        <v>4</v>
      </c>
      <c r="F20" s="9">
        <v>158000</v>
      </c>
      <c r="G20" s="9"/>
      <c r="H20" s="9"/>
      <c r="I20" s="9">
        <f t="shared" si="0"/>
        <v>632000</v>
      </c>
    </row>
    <row r="21" spans="1:9" ht="15.75" thickBot="1" x14ac:dyDescent="0.3">
      <c r="A21" s="8"/>
      <c r="B21" s="41"/>
      <c r="C21" s="19" t="s">
        <v>35</v>
      </c>
      <c r="D21" s="18" t="s">
        <v>13</v>
      </c>
      <c r="E21" s="9">
        <v>1</v>
      </c>
      <c r="F21" s="9">
        <v>172000</v>
      </c>
      <c r="G21" s="9"/>
      <c r="H21" s="9"/>
      <c r="I21" s="9">
        <f t="shared" si="0"/>
        <v>172000</v>
      </c>
    </row>
    <row r="22" spans="1:9" ht="15.75" thickBot="1" x14ac:dyDescent="0.3">
      <c r="A22" s="8">
        <v>10</v>
      </c>
      <c r="B22" s="41"/>
      <c r="C22" s="19" t="s">
        <v>35</v>
      </c>
      <c r="D22" s="18" t="s">
        <v>13</v>
      </c>
      <c r="E22" s="9">
        <v>2</v>
      </c>
      <c r="F22" s="9">
        <v>143000</v>
      </c>
      <c r="G22" s="9"/>
      <c r="H22" s="9"/>
      <c r="I22" s="9">
        <f t="shared" si="0"/>
        <v>286000</v>
      </c>
    </row>
    <row r="23" spans="1:9" ht="15.75" thickBot="1" x14ac:dyDescent="0.3">
      <c r="A23" s="8">
        <v>11</v>
      </c>
      <c r="B23" s="41"/>
      <c r="C23" s="19" t="s">
        <v>36</v>
      </c>
      <c r="D23" s="18" t="s">
        <v>30</v>
      </c>
      <c r="E23" s="9">
        <v>1</v>
      </c>
      <c r="F23" s="9">
        <v>140000</v>
      </c>
      <c r="G23" s="9"/>
      <c r="H23" s="9"/>
      <c r="I23" s="9">
        <f t="shared" si="0"/>
        <v>140000</v>
      </c>
    </row>
    <row r="24" spans="1:9" ht="24.75" x14ac:dyDescent="0.25">
      <c r="A24" s="8"/>
      <c r="B24" s="41"/>
      <c r="C24" s="23" t="s">
        <v>65</v>
      </c>
      <c r="D24" s="24" t="s">
        <v>18</v>
      </c>
      <c r="E24" s="9">
        <v>0.5</v>
      </c>
      <c r="F24" s="9">
        <v>140000</v>
      </c>
      <c r="G24" s="9"/>
      <c r="H24" s="9"/>
      <c r="I24" s="9">
        <f t="shared" si="0"/>
        <v>70000</v>
      </c>
    </row>
    <row r="25" spans="1:9" x14ac:dyDescent="0.25">
      <c r="A25" s="8"/>
      <c r="B25" s="41"/>
      <c r="C25" s="23" t="s">
        <v>66</v>
      </c>
      <c r="D25" s="24" t="s">
        <v>30</v>
      </c>
      <c r="E25" s="9">
        <v>1</v>
      </c>
      <c r="F25" s="9">
        <v>153000</v>
      </c>
      <c r="G25" s="9"/>
      <c r="H25" s="9"/>
      <c r="I25" s="9">
        <f t="shared" si="0"/>
        <v>153000</v>
      </c>
    </row>
    <row r="26" spans="1:9" ht="25.5" thickBot="1" x14ac:dyDescent="0.3">
      <c r="A26" s="8">
        <v>12</v>
      </c>
      <c r="B26" s="41"/>
      <c r="C26" s="20" t="s">
        <v>17</v>
      </c>
      <c r="D26" s="16" t="s">
        <v>18</v>
      </c>
      <c r="E26" s="9">
        <v>3.5</v>
      </c>
      <c r="F26" s="9">
        <v>140000</v>
      </c>
      <c r="G26" s="9"/>
      <c r="H26" s="9"/>
      <c r="I26" s="9">
        <f t="shared" si="0"/>
        <v>490000</v>
      </c>
    </row>
    <row r="27" spans="1:9" x14ac:dyDescent="0.25">
      <c r="A27" s="2"/>
      <c r="B27" s="7" t="s">
        <v>20</v>
      </c>
      <c r="C27" s="10"/>
      <c r="D27" s="10"/>
      <c r="E27" s="9">
        <f>SUM(E9:E26)</f>
        <v>40</v>
      </c>
      <c r="F27" s="9">
        <f>SUM(F9:F26)</f>
        <v>2854000</v>
      </c>
      <c r="G27" s="9"/>
      <c r="H27" s="9"/>
      <c r="I27" s="9">
        <f>SUM(I9:I26)</f>
        <v>6239000</v>
      </c>
    </row>
    <row r="33" spans="3:7" x14ac:dyDescent="0.25">
      <c r="C33" s="1" t="s">
        <v>21</v>
      </c>
      <c r="G33" s="1" t="s">
        <v>22</v>
      </c>
    </row>
  </sheetData>
  <mergeCells count="6">
    <mergeCell ref="B9:B26"/>
    <mergeCell ref="B1:I1"/>
    <mergeCell ref="B2:I2"/>
    <mergeCell ref="B3:I3"/>
    <mergeCell ref="A5:I5"/>
    <mergeCell ref="A6:C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7"/>
  <sheetViews>
    <sheetView workbookViewId="0">
      <selection activeCell="K10" sqref="K10"/>
    </sheetView>
  </sheetViews>
  <sheetFormatPr defaultRowHeight="15" x14ac:dyDescent="0.25"/>
  <cols>
    <col min="1" max="1" width="4.28515625" customWidth="1"/>
    <col min="2" max="2" width="11.5703125" customWidth="1"/>
    <col min="3" max="3" width="16.5703125" customWidth="1"/>
    <col min="4" max="4" width="16.140625" customWidth="1"/>
    <col min="5" max="5" width="5.7109375" customWidth="1"/>
    <col min="6" max="6" width="12.28515625" customWidth="1"/>
    <col min="7" max="8" width="4.42578125" customWidth="1"/>
  </cols>
  <sheetData>
    <row r="1" spans="1:9" x14ac:dyDescent="0.25">
      <c r="B1" s="42" t="s">
        <v>51</v>
      </c>
      <c r="C1" s="42"/>
      <c r="D1" s="42"/>
      <c r="E1" s="42"/>
      <c r="F1" s="42"/>
      <c r="G1" s="42"/>
      <c r="H1" s="42"/>
      <c r="I1" s="42"/>
    </row>
    <row r="2" spans="1:9" x14ac:dyDescent="0.25">
      <c r="B2" s="49" t="s">
        <v>61</v>
      </c>
      <c r="C2" s="44"/>
      <c r="D2" s="44"/>
      <c r="E2" s="44"/>
      <c r="F2" s="44"/>
      <c r="G2" s="44"/>
      <c r="H2" s="44"/>
      <c r="I2" s="44"/>
    </row>
    <row r="3" spans="1:9" x14ac:dyDescent="0.25">
      <c r="B3" s="45" t="s">
        <v>71</v>
      </c>
      <c r="C3" s="45"/>
      <c r="D3" s="45"/>
      <c r="E3" s="45"/>
      <c r="F3" s="45"/>
      <c r="G3" s="45"/>
      <c r="H3" s="45"/>
      <c r="I3" s="45"/>
    </row>
    <row r="4" spans="1:9" ht="0.75" customHeight="1" x14ac:dyDescent="0.25"/>
    <row r="5" spans="1:9" ht="43.5" customHeight="1" x14ac:dyDescent="0.25">
      <c r="A5" s="46" t="s">
        <v>67</v>
      </c>
      <c r="B5" s="46"/>
      <c r="C5" s="46"/>
      <c r="D5" s="46"/>
      <c r="E5" s="46"/>
      <c r="F5" s="46"/>
      <c r="G5" s="46"/>
      <c r="H5" s="46"/>
      <c r="I5" s="46"/>
    </row>
    <row r="6" spans="1:9" ht="0.75" hidden="1" customHeight="1" x14ac:dyDescent="0.25">
      <c r="A6" s="47"/>
      <c r="B6" s="47"/>
      <c r="C6" s="47"/>
    </row>
    <row r="7" spans="1:9" ht="71.25" customHeight="1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9" x14ac:dyDescent="0.25">
      <c r="A8" s="8">
        <v>1</v>
      </c>
      <c r="B8" s="5">
        <v>2</v>
      </c>
      <c r="C8" s="5">
        <v>3</v>
      </c>
      <c r="D8" s="5">
        <v>4</v>
      </c>
      <c r="E8" s="5">
        <v>6</v>
      </c>
      <c r="F8" s="5">
        <v>7</v>
      </c>
      <c r="G8" s="5">
        <v>8</v>
      </c>
      <c r="H8" s="5">
        <v>9</v>
      </c>
      <c r="I8" s="5">
        <v>10</v>
      </c>
    </row>
    <row r="9" spans="1:9" ht="15.75" thickBot="1" x14ac:dyDescent="0.3">
      <c r="A9" s="8">
        <v>1</v>
      </c>
      <c r="B9" s="41" t="s">
        <v>54</v>
      </c>
      <c r="C9" s="11" t="s">
        <v>9</v>
      </c>
      <c r="D9" s="11" t="s">
        <v>10</v>
      </c>
      <c r="E9" s="9">
        <v>1</v>
      </c>
      <c r="F9" s="9">
        <v>235000</v>
      </c>
      <c r="G9" s="9"/>
      <c r="H9" s="9"/>
      <c r="I9" s="9">
        <f>SUM(E9*F9)</f>
        <v>235000</v>
      </c>
    </row>
    <row r="10" spans="1:9" ht="23.25" customHeight="1" thickBot="1" x14ac:dyDescent="0.3">
      <c r="A10" s="8">
        <v>2</v>
      </c>
      <c r="B10" s="41"/>
      <c r="C10" s="12" t="s">
        <v>12</v>
      </c>
      <c r="D10" s="11" t="s">
        <v>13</v>
      </c>
      <c r="E10" s="9">
        <v>1</v>
      </c>
      <c r="F10" s="9">
        <v>190000</v>
      </c>
      <c r="G10" s="9"/>
      <c r="H10" s="9"/>
      <c r="I10" s="9">
        <f t="shared" ref="I10:I25" si="0">SUM(E10*F10)</f>
        <v>190000</v>
      </c>
    </row>
    <row r="11" spans="1:9" ht="24.75" customHeight="1" thickBot="1" x14ac:dyDescent="0.3">
      <c r="A11" s="8">
        <v>3</v>
      </c>
      <c r="B11" s="41"/>
      <c r="C11" s="12" t="s">
        <v>37</v>
      </c>
      <c r="D11" s="11" t="s">
        <v>13</v>
      </c>
      <c r="E11" s="9">
        <v>1</v>
      </c>
      <c r="F11" s="9">
        <v>153000</v>
      </c>
      <c r="G11" s="9"/>
      <c r="H11" s="9"/>
      <c r="I11" s="9">
        <f t="shared" si="0"/>
        <v>153000</v>
      </c>
    </row>
    <row r="12" spans="1:9" ht="24" customHeight="1" thickBot="1" x14ac:dyDescent="0.3">
      <c r="A12" s="8">
        <v>4</v>
      </c>
      <c r="B12" s="41"/>
      <c r="C12" s="12" t="s">
        <v>15</v>
      </c>
      <c r="D12" s="11" t="s">
        <v>16</v>
      </c>
      <c r="E12" s="9">
        <v>1</v>
      </c>
      <c r="F12" s="9">
        <v>153000</v>
      </c>
      <c r="G12" s="9"/>
      <c r="H12" s="9"/>
      <c r="I12" s="9">
        <f t="shared" si="0"/>
        <v>153000</v>
      </c>
    </row>
    <row r="13" spans="1:9" ht="25.5" customHeight="1" thickBot="1" x14ac:dyDescent="0.3">
      <c r="A13" s="8">
        <v>5</v>
      </c>
      <c r="B13" s="41"/>
      <c r="C13" s="12" t="s">
        <v>38</v>
      </c>
      <c r="D13" s="11" t="s">
        <v>13</v>
      </c>
      <c r="E13" s="9">
        <v>5</v>
      </c>
      <c r="F13" s="9">
        <v>153000</v>
      </c>
      <c r="G13" s="9"/>
      <c r="H13" s="9"/>
      <c r="I13" s="9">
        <f t="shared" si="0"/>
        <v>765000</v>
      </c>
    </row>
    <row r="14" spans="1:9" ht="27" thickBot="1" x14ac:dyDescent="0.3">
      <c r="A14" s="8">
        <v>6</v>
      </c>
      <c r="B14" s="41"/>
      <c r="C14" s="12" t="s">
        <v>39</v>
      </c>
      <c r="D14" s="11" t="s">
        <v>13</v>
      </c>
      <c r="E14" s="9">
        <v>0.75</v>
      </c>
      <c r="F14" s="9">
        <v>153000</v>
      </c>
      <c r="G14" s="9"/>
      <c r="H14" s="9"/>
      <c r="I14" s="9">
        <f>F14*E14</f>
        <v>114750</v>
      </c>
    </row>
    <row r="15" spans="1:9" ht="23.25" customHeight="1" thickBot="1" x14ac:dyDescent="0.3">
      <c r="A15" s="8">
        <v>7</v>
      </c>
      <c r="B15" s="41"/>
      <c r="C15" s="12" t="s">
        <v>40</v>
      </c>
      <c r="D15" s="11" t="s">
        <v>13</v>
      </c>
      <c r="E15" s="9">
        <v>1</v>
      </c>
      <c r="F15" s="9">
        <v>143000</v>
      </c>
      <c r="G15" s="9"/>
      <c r="H15" s="9"/>
      <c r="I15" s="9">
        <f>SUM(E15*F15)</f>
        <v>143000</v>
      </c>
    </row>
    <row r="16" spans="1:9" ht="24.75" customHeight="1" thickBot="1" x14ac:dyDescent="0.3">
      <c r="A16" s="8">
        <v>8</v>
      </c>
      <c r="B16" s="41"/>
      <c r="C16" s="21" t="s">
        <v>58</v>
      </c>
      <c r="D16" s="11" t="s">
        <v>13</v>
      </c>
      <c r="E16" s="9">
        <v>0.75</v>
      </c>
      <c r="F16" s="9">
        <v>153000</v>
      </c>
      <c r="G16" s="9"/>
      <c r="H16" s="9"/>
      <c r="I16" s="9">
        <f>F16*E16</f>
        <v>114750</v>
      </c>
    </row>
    <row r="17" spans="1:9" ht="23.25" customHeight="1" thickBot="1" x14ac:dyDescent="0.3">
      <c r="A17" s="8">
        <v>9</v>
      </c>
      <c r="B17" s="41"/>
      <c r="C17" s="21" t="s">
        <v>41</v>
      </c>
      <c r="D17" s="11" t="s">
        <v>13</v>
      </c>
      <c r="E17" s="9">
        <v>1</v>
      </c>
      <c r="F17" s="9">
        <v>143000</v>
      </c>
      <c r="G17" s="9"/>
      <c r="H17" s="9"/>
      <c r="I17" s="9">
        <f t="shared" si="0"/>
        <v>143000</v>
      </c>
    </row>
    <row r="18" spans="1:9" ht="20.25" customHeight="1" thickBot="1" x14ac:dyDescent="0.3">
      <c r="A18" s="8">
        <v>10</v>
      </c>
      <c r="B18" s="41"/>
      <c r="C18" s="21" t="s">
        <v>36</v>
      </c>
      <c r="D18" s="11" t="s">
        <v>13</v>
      </c>
      <c r="E18" s="9">
        <v>1</v>
      </c>
      <c r="F18" s="9">
        <v>140000</v>
      </c>
      <c r="G18" s="9"/>
      <c r="H18" s="9"/>
      <c r="I18" s="9">
        <f t="shared" si="0"/>
        <v>140000</v>
      </c>
    </row>
    <row r="19" spans="1:9" ht="25.5" customHeight="1" thickBot="1" x14ac:dyDescent="0.3">
      <c r="A19" s="8">
        <v>11</v>
      </c>
      <c r="B19" s="41"/>
      <c r="C19" s="21" t="s">
        <v>42</v>
      </c>
      <c r="D19" s="11" t="s">
        <v>16</v>
      </c>
      <c r="E19" s="9">
        <v>1</v>
      </c>
      <c r="F19" s="9">
        <v>153000</v>
      </c>
      <c r="G19" s="9"/>
      <c r="H19" s="9"/>
      <c r="I19" s="9">
        <f t="shared" si="0"/>
        <v>153000</v>
      </c>
    </row>
    <row r="20" spans="1:9" ht="27" thickBot="1" x14ac:dyDescent="0.3">
      <c r="A20" s="8">
        <v>12</v>
      </c>
      <c r="B20" s="41"/>
      <c r="C20" s="21" t="s">
        <v>43</v>
      </c>
      <c r="D20" s="11" t="s">
        <v>16</v>
      </c>
      <c r="E20" s="9">
        <v>1</v>
      </c>
      <c r="F20" s="9">
        <v>153000</v>
      </c>
      <c r="G20" s="9"/>
      <c r="H20" s="9"/>
      <c r="I20" s="9">
        <f t="shared" si="0"/>
        <v>153000</v>
      </c>
    </row>
    <row r="21" spans="1:9" ht="22.5" customHeight="1" thickBot="1" x14ac:dyDescent="0.3">
      <c r="A21" s="8">
        <v>13</v>
      </c>
      <c r="B21" s="41"/>
      <c r="C21" s="21" t="s">
        <v>44</v>
      </c>
      <c r="D21" s="11" t="s">
        <v>16</v>
      </c>
      <c r="E21" s="9">
        <v>1</v>
      </c>
      <c r="F21" s="9">
        <v>140000</v>
      </c>
      <c r="G21" s="9"/>
      <c r="H21" s="9"/>
      <c r="I21" s="9">
        <f t="shared" si="0"/>
        <v>140000</v>
      </c>
    </row>
    <row r="22" spans="1:9" ht="22.5" customHeight="1" thickBot="1" x14ac:dyDescent="0.3">
      <c r="A22" s="8">
        <v>14</v>
      </c>
      <c r="B22" s="41"/>
      <c r="C22" s="21" t="s">
        <v>31</v>
      </c>
      <c r="D22" s="11" t="s">
        <v>13</v>
      </c>
      <c r="E22" s="9">
        <v>1</v>
      </c>
      <c r="F22" s="9">
        <v>153000</v>
      </c>
      <c r="G22" s="9"/>
      <c r="H22" s="9"/>
      <c r="I22" s="9">
        <f>F22</f>
        <v>153000</v>
      </c>
    </row>
    <row r="23" spans="1:9" ht="25.5" customHeight="1" thickBot="1" x14ac:dyDescent="0.3">
      <c r="A23" s="8">
        <v>15</v>
      </c>
      <c r="B23" s="41"/>
      <c r="C23" s="21" t="s">
        <v>45</v>
      </c>
      <c r="D23" s="11" t="s">
        <v>16</v>
      </c>
      <c r="E23" s="9">
        <v>1</v>
      </c>
      <c r="F23" s="9">
        <v>140000</v>
      </c>
      <c r="G23" s="9"/>
      <c r="H23" s="9"/>
      <c r="I23" s="9">
        <f t="shared" si="0"/>
        <v>140000</v>
      </c>
    </row>
    <row r="24" spans="1:9" ht="27" thickBot="1" x14ac:dyDescent="0.3">
      <c r="A24" s="8">
        <v>16</v>
      </c>
      <c r="B24" s="41"/>
      <c r="C24" s="21" t="s">
        <v>46</v>
      </c>
      <c r="D24" s="11" t="s">
        <v>16</v>
      </c>
      <c r="E24" s="9">
        <v>0.5</v>
      </c>
      <c r="F24" s="9">
        <v>140000</v>
      </c>
      <c r="G24" s="9"/>
      <c r="H24" s="9"/>
      <c r="I24" s="9">
        <f>F24*E24</f>
        <v>70000</v>
      </c>
    </row>
    <row r="25" spans="1:9" ht="27" thickBot="1" x14ac:dyDescent="0.3">
      <c r="A25" s="8">
        <v>17</v>
      </c>
      <c r="B25" s="41"/>
      <c r="C25" s="21" t="s">
        <v>47</v>
      </c>
      <c r="D25" s="11" t="s">
        <v>16</v>
      </c>
      <c r="E25" s="9">
        <v>1</v>
      </c>
      <c r="F25" s="9">
        <v>140000</v>
      </c>
      <c r="G25" s="9"/>
      <c r="H25" s="9"/>
      <c r="I25" s="9">
        <f t="shared" si="0"/>
        <v>140000</v>
      </c>
    </row>
    <row r="26" spans="1:9" ht="27" thickBot="1" x14ac:dyDescent="0.3">
      <c r="A26" s="8">
        <v>18</v>
      </c>
      <c r="B26" s="41"/>
      <c r="C26" s="10" t="s">
        <v>48</v>
      </c>
      <c r="D26" s="11" t="s">
        <v>16</v>
      </c>
      <c r="E26" s="9">
        <v>1</v>
      </c>
      <c r="F26" s="9">
        <v>140000</v>
      </c>
      <c r="G26" s="9"/>
      <c r="H26" s="9"/>
      <c r="I26" s="9">
        <f>F26</f>
        <v>140000</v>
      </c>
    </row>
    <row r="27" spans="1:9" ht="31.5" customHeight="1" thickBot="1" x14ac:dyDescent="0.3">
      <c r="A27" s="8">
        <v>19</v>
      </c>
      <c r="B27" s="41"/>
      <c r="C27" s="10" t="s">
        <v>50</v>
      </c>
      <c r="D27" s="11" t="s">
        <v>16</v>
      </c>
      <c r="E27" s="9">
        <v>4.4000000000000004</v>
      </c>
      <c r="F27" s="30" t="s">
        <v>68</v>
      </c>
      <c r="G27" s="9"/>
      <c r="H27" s="9"/>
      <c r="I27" s="30" t="s">
        <v>69</v>
      </c>
    </row>
    <row r="28" spans="1:9" ht="21" customHeight="1" thickBot="1" x14ac:dyDescent="0.3">
      <c r="A28" s="8">
        <v>20</v>
      </c>
      <c r="B28" s="41"/>
      <c r="C28" s="10" t="s">
        <v>59</v>
      </c>
      <c r="D28" s="11" t="s">
        <v>13</v>
      </c>
      <c r="E28" s="9">
        <v>0.5</v>
      </c>
      <c r="F28" s="9">
        <v>153000</v>
      </c>
      <c r="G28" s="9"/>
      <c r="H28" s="9"/>
      <c r="I28" s="9">
        <f>F28*E28</f>
        <v>76500</v>
      </c>
    </row>
    <row r="29" spans="1:9" ht="20.25" customHeight="1" thickBot="1" x14ac:dyDescent="0.3">
      <c r="A29" s="8">
        <v>21</v>
      </c>
      <c r="B29" s="41"/>
      <c r="C29" s="10" t="s">
        <v>57</v>
      </c>
      <c r="D29" s="11" t="s">
        <v>13</v>
      </c>
      <c r="E29" s="9">
        <v>0.5</v>
      </c>
      <c r="F29" s="9">
        <v>153000</v>
      </c>
      <c r="G29" s="9"/>
      <c r="H29" s="9"/>
      <c r="I29" s="9">
        <f>F29*E29</f>
        <v>76500</v>
      </c>
    </row>
    <row r="30" spans="1:9" ht="27" thickBot="1" x14ac:dyDescent="0.3">
      <c r="A30" s="8">
        <v>22</v>
      </c>
      <c r="B30" s="41"/>
      <c r="C30" s="10" t="s">
        <v>49</v>
      </c>
      <c r="D30" s="11" t="s">
        <v>16</v>
      </c>
      <c r="E30" s="9">
        <v>0.5</v>
      </c>
      <c r="F30" s="9">
        <v>140000</v>
      </c>
      <c r="G30" s="9"/>
      <c r="H30" s="9"/>
      <c r="I30" s="9">
        <f>F30*E30</f>
        <v>70000</v>
      </c>
    </row>
    <row r="31" spans="1:9" x14ac:dyDescent="0.25">
      <c r="A31" s="2"/>
      <c r="B31" s="7" t="s">
        <v>20</v>
      </c>
      <c r="C31" s="10"/>
      <c r="D31" s="10"/>
      <c r="E31" s="9">
        <f>SUM(E9:E30)</f>
        <v>26.9</v>
      </c>
      <c r="F31" s="9"/>
      <c r="G31" s="9"/>
      <c r="H31" s="9"/>
      <c r="I31" s="9">
        <v>4125700</v>
      </c>
    </row>
    <row r="32" spans="1:9" ht="6" customHeight="1" x14ac:dyDescent="0.25"/>
    <row r="33" spans="3:7" ht="8.25" customHeight="1" x14ac:dyDescent="0.25"/>
    <row r="34" spans="3:7" ht="9.75" hidden="1" customHeight="1" x14ac:dyDescent="0.25"/>
    <row r="35" spans="3:7" ht="0.75" customHeight="1" x14ac:dyDescent="0.25"/>
    <row r="36" spans="3:7" hidden="1" x14ac:dyDescent="0.25"/>
    <row r="37" spans="3:7" x14ac:dyDescent="0.25">
      <c r="C37" s="1" t="s">
        <v>21</v>
      </c>
      <c r="G37" s="1" t="s">
        <v>22</v>
      </c>
    </row>
  </sheetData>
  <mergeCells count="6">
    <mergeCell ref="B9:B30"/>
    <mergeCell ref="B1:I1"/>
    <mergeCell ref="B2:I2"/>
    <mergeCell ref="B3:I3"/>
    <mergeCell ref="A5:I5"/>
    <mergeCell ref="A6:C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workbookViewId="0">
      <selection activeCell="A5" sqref="A5:I5"/>
    </sheetView>
  </sheetViews>
  <sheetFormatPr defaultRowHeight="15" x14ac:dyDescent="0.25"/>
  <cols>
    <col min="2" max="2" width="11.5703125" customWidth="1"/>
    <col min="3" max="3" width="12.42578125" customWidth="1"/>
    <col min="4" max="4" width="15" customWidth="1"/>
    <col min="7" max="8" width="5.140625" customWidth="1"/>
  </cols>
  <sheetData>
    <row r="1" spans="1:9" x14ac:dyDescent="0.25">
      <c r="B1" s="42" t="s">
        <v>56</v>
      </c>
      <c r="C1" s="42"/>
      <c r="D1" s="42"/>
      <c r="E1" s="42"/>
      <c r="F1" s="42"/>
      <c r="G1" s="42"/>
      <c r="H1" s="42"/>
      <c r="I1" s="42"/>
    </row>
    <row r="2" spans="1:9" x14ac:dyDescent="0.25">
      <c r="B2" s="43" t="s">
        <v>61</v>
      </c>
      <c r="C2" s="44"/>
      <c r="D2" s="44"/>
      <c r="E2" s="44"/>
      <c r="F2" s="44"/>
      <c r="G2" s="44"/>
      <c r="H2" s="44"/>
      <c r="I2" s="44"/>
    </row>
    <row r="3" spans="1:9" x14ac:dyDescent="0.25">
      <c r="B3" s="45" t="s">
        <v>71</v>
      </c>
      <c r="C3" s="45"/>
      <c r="D3" s="45"/>
      <c r="E3" s="45"/>
      <c r="F3" s="45"/>
      <c r="G3" s="45"/>
      <c r="H3" s="45"/>
      <c r="I3" s="45"/>
    </row>
    <row r="4" spans="1:9" ht="5.25" hidden="1" customHeight="1" x14ac:dyDescent="0.25"/>
    <row r="5" spans="1:9" ht="42" customHeight="1" x14ac:dyDescent="0.25">
      <c r="A5" s="46" t="s">
        <v>70</v>
      </c>
      <c r="B5" s="46"/>
      <c r="C5" s="46"/>
      <c r="D5" s="46"/>
      <c r="E5" s="46"/>
      <c r="F5" s="46"/>
      <c r="G5" s="46"/>
      <c r="H5" s="46"/>
      <c r="I5" s="46"/>
    </row>
    <row r="6" spans="1:9" ht="1.5" customHeight="1" x14ac:dyDescent="0.25">
      <c r="A6" s="47"/>
      <c r="B6" s="47"/>
      <c r="C6" s="47"/>
    </row>
    <row r="7" spans="1:9" ht="67.5" x14ac:dyDescent="0.25">
      <c r="A7" s="3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9" x14ac:dyDescent="0.25">
      <c r="A8" s="8">
        <v>1</v>
      </c>
      <c r="B8" s="5">
        <v>2</v>
      </c>
      <c r="C8" s="5">
        <v>3</v>
      </c>
      <c r="D8" s="5">
        <v>4</v>
      </c>
      <c r="E8" s="5">
        <v>6</v>
      </c>
      <c r="F8" s="5">
        <v>7</v>
      </c>
      <c r="G8" s="5">
        <v>8</v>
      </c>
      <c r="H8" s="5">
        <v>9</v>
      </c>
      <c r="I8" s="5">
        <v>10</v>
      </c>
    </row>
    <row r="9" spans="1:9" ht="15.75" thickBot="1" x14ac:dyDescent="0.3">
      <c r="A9" s="8">
        <v>1</v>
      </c>
      <c r="B9" s="41" t="s">
        <v>53</v>
      </c>
      <c r="C9" s="11" t="s">
        <v>9</v>
      </c>
      <c r="D9" s="10" t="s">
        <v>10</v>
      </c>
      <c r="E9" s="9">
        <v>1</v>
      </c>
      <c r="F9" s="9">
        <v>235000</v>
      </c>
      <c r="G9" s="9"/>
      <c r="H9" s="9"/>
      <c r="I9" s="9">
        <f>SUM(E9*F9)</f>
        <v>235000</v>
      </c>
    </row>
    <row r="10" spans="1:9" ht="15.75" thickBot="1" x14ac:dyDescent="0.3">
      <c r="A10" s="8">
        <v>2</v>
      </c>
      <c r="B10" s="41"/>
      <c r="C10" s="12" t="s">
        <v>12</v>
      </c>
      <c r="D10" s="10" t="s">
        <v>10</v>
      </c>
      <c r="E10" s="9">
        <v>0.5</v>
      </c>
      <c r="F10" s="9">
        <v>190000</v>
      </c>
      <c r="G10" s="9"/>
      <c r="H10" s="9"/>
      <c r="I10" s="9">
        <f t="shared" ref="I10:I18" si="0">SUM(E10*F10)</f>
        <v>95000</v>
      </c>
    </row>
    <row r="11" spans="1:9" ht="15.75" thickBot="1" x14ac:dyDescent="0.3">
      <c r="A11" s="8">
        <v>3</v>
      </c>
      <c r="B11" s="41"/>
      <c r="C11" s="12" t="s">
        <v>36</v>
      </c>
      <c r="D11" s="10" t="s">
        <v>11</v>
      </c>
      <c r="E11" s="9">
        <v>0.5</v>
      </c>
      <c r="F11" s="9">
        <v>140000</v>
      </c>
      <c r="G11" s="9"/>
      <c r="H11" s="9"/>
      <c r="I11" s="9">
        <f>F11*E11</f>
        <v>70000</v>
      </c>
    </row>
    <row r="12" spans="1:9" ht="15.75" thickBot="1" x14ac:dyDescent="0.3">
      <c r="A12" s="8">
        <v>4</v>
      </c>
      <c r="B12" s="41"/>
      <c r="C12" s="21" t="s">
        <v>52</v>
      </c>
      <c r="D12" s="10" t="s">
        <v>11</v>
      </c>
      <c r="E12" s="9">
        <v>2.5</v>
      </c>
      <c r="F12" s="9">
        <v>153000</v>
      </c>
      <c r="G12" s="9"/>
      <c r="H12" s="9"/>
      <c r="I12" s="9">
        <f>F12*E12</f>
        <v>382500</v>
      </c>
    </row>
    <row r="13" spans="1:9" ht="28.5" customHeight="1" thickBot="1" x14ac:dyDescent="0.3">
      <c r="A13" s="8">
        <v>5</v>
      </c>
      <c r="B13" s="41"/>
      <c r="C13" s="21" t="s">
        <v>50</v>
      </c>
      <c r="D13" s="10" t="s">
        <v>13</v>
      </c>
      <c r="E13" s="9">
        <v>2.2000000000000002</v>
      </c>
      <c r="F13" s="9">
        <v>153000</v>
      </c>
      <c r="G13" s="9"/>
      <c r="H13" s="9"/>
      <c r="I13" s="9">
        <f>F13*E13</f>
        <v>336600</v>
      </c>
    </row>
    <row r="14" spans="1:9" ht="25.5" thickBot="1" x14ac:dyDescent="0.3">
      <c r="A14" s="8">
        <v>6</v>
      </c>
      <c r="B14" s="41"/>
      <c r="C14" s="21" t="s">
        <v>41</v>
      </c>
      <c r="D14" s="10" t="s">
        <v>30</v>
      </c>
      <c r="E14" s="9">
        <v>0.5</v>
      </c>
      <c r="F14" s="9">
        <v>153000</v>
      </c>
      <c r="G14" s="9"/>
      <c r="H14" s="9"/>
      <c r="I14" s="9">
        <f>F14*E14</f>
        <v>76500</v>
      </c>
    </row>
    <row r="15" spans="1:9" ht="27" customHeight="1" thickBot="1" x14ac:dyDescent="0.3">
      <c r="A15" s="8">
        <v>7</v>
      </c>
      <c r="B15" s="41"/>
      <c r="C15" s="22" t="s">
        <v>42</v>
      </c>
      <c r="D15" s="10" t="s">
        <v>13</v>
      </c>
      <c r="E15" s="9">
        <v>1</v>
      </c>
      <c r="F15" s="9">
        <v>153000</v>
      </c>
      <c r="G15" s="9"/>
      <c r="H15" s="9"/>
      <c r="I15" s="9">
        <f t="shared" si="0"/>
        <v>153000</v>
      </c>
    </row>
    <row r="16" spans="1:9" ht="27" customHeight="1" thickBot="1" x14ac:dyDescent="0.3">
      <c r="A16" s="8">
        <v>8</v>
      </c>
      <c r="B16" s="41"/>
      <c r="C16" s="21" t="s">
        <v>43</v>
      </c>
      <c r="D16" s="10" t="s">
        <v>13</v>
      </c>
      <c r="E16" s="9">
        <v>0.5</v>
      </c>
      <c r="F16" s="9">
        <v>153000</v>
      </c>
      <c r="G16" s="9"/>
      <c r="H16" s="9"/>
      <c r="I16" s="9">
        <f>F16*E16</f>
        <v>76500</v>
      </c>
    </row>
    <row r="17" spans="1:9" ht="25.5" customHeight="1" thickBot="1" x14ac:dyDescent="0.3">
      <c r="A17" s="8">
        <v>9</v>
      </c>
      <c r="B17" s="41"/>
      <c r="C17" s="21" t="s">
        <v>17</v>
      </c>
      <c r="D17" s="10" t="s">
        <v>16</v>
      </c>
      <c r="E17" s="9">
        <v>0.5</v>
      </c>
      <c r="F17" s="9">
        <v>140000</v>
      </c>
      <c r="G17" s="9"/>
      <c r="H17" s="9"/>
      <c r="I17" s="9">
        <f>F17*E17</f>
        <v>70000</v>
      </c>
    </row>
    <row r="18" spans="1:9" ht="27" customHeight="1" thickBot="1" x14ac:dyDescent="0.3">
      <c r="A18" s="8">
        <v>10</v>
      </c>
      <c r="B18" s="41"/>
      <c r="C18" s="22" t="s">
        <v>19</v>
      </c>
      <c r="D18" s="10" t="s">
        <v>16</v>
      </c>
      <c r="E18" s="9">
        <v>1</v>
      </c>
      <c r="F18" s="9">
        <v>140000</v>
      </c>
      <c r="G18" s="9"/>
      <c r="H18" s="9"/>
      <c r="I18" s="9">
        <f t="shared" si="0"/>
        <v>140000</v>
      </c>
    </row>
    <row r="19" spans="1:9" ht="27" customHeight="1" thickBot="1" x14ac:dyDescent="0.3">
      <c r="A19" s="8">
        <v>11</v>
      </c>
      <c r="B19" s="41"/>
      <c r="C19" s="22" t="s">
        <v>60</v>
      </c>
      <c r="D19" s="10" t="s">
        <v>13</v>
      </c>
      <c r="E19" s="9">
        <v>0.5</v>
      </c>
      <c r="F19" s="9">
        <v>153000</v>
      </c>
      <c r="G19" s="9"/>
      <c r="H19" s="9"/>
      <c r="I19" s="9">
        <f t="shared" ref="I19:I25" si="1">F19*E19</f>
        <v>76500</v>
      </c>
    </row>
    <row r="20" spans="1:9" ht="27" customHeight="1" thickBot="1" x14ac:dyDescent="0.3">
      <c r="A20" s="8">
        <v>12</v>
      </c>
      <c r="B20" s="41"/>
      <c r="C20" s="22" t="s">
        <v>58</v>
      </c>
      <c r="D20" s="10" t="s">
        <v>13</v>
      </c>
      <c r="E20" s="9">
        <v>0.5</v>
      </c>
      <c r="F20" s="9">
        <v>153000</v>
      </c>
      <c r="G20" s="9"/>
      <c r="H20" s="9"/>
      <c r="I20" s="9">
        <f t="shared" si="1"/>
        <v>76500</v>
      </c>
    </row>
    <row r="21" spans="1:9" ht="27" customHeight="1" thickBot="1" x14ac:dyDescent="0.3">
      <c r="A21" s="8">
        <v>13</v>
      </c>
      <c r="B21" s="41"/>
      <c r="C21" s="22" t="s">
        <v>40</v>
      </c>
      <c r="D21" s="10" t="s">
        <v>16</v>
      </c>
      <c r="E21" s="9">
        <v>0.5</v>
      </c>
      <c r="F21" s="9">
        <v>153000</v>
      </c>
      <c r="G21" s="9"/>
      <c r="H21" s="9"/>
      <c r="I21" s="9">
        <f t="shared" si="1"/>
        <v>76500</v>
      </c>
    </row>
    <row r="22" spans="1:9" ht="27" customHeight="1" x14ac:dyDescent="0.25">
      <c r="A22" s="8">
        <v>14</v>
      </c>
      <c r="B22" s="41"/>
      <c r="C22" s="6" t="s">
        <v>48</v>
      </c>
      <c r="D22" s="10" t="s">
        <v>16</v>
      </c>
      <c r="E22" s="9">
        <v>0.5</v>
      </c>
      <c r="F22" s="9">
        <v>140000</v>
      </c>
      <c r="G22" s="9"/>
      <c r="H22" s="9"/>
      <c r="I22" s="9">
        <f t="shared" si="1"/>
        <v>70000</v>
      </c>
    </row>
    <row r="23" spans="1:9" ht="27" customHeight="1" x14ac:dyDescent="0.25">
      <c r="A23" s="8">
        <v>15</v>
      </c>
      <c r="B23" s="41"/>
      <c r="C23" s="6" t="s">
        <v>31</v>
      </c>
      <c r="D23" s="10" t="s">
        <v>16</v>
      </c>
      <c r="E23" s="9">
        <v>0.25</v>
      </c>
      <c r="F23" s="9">
        <v>153000</v>
      </c>
      <c r="G23" s="9"/>
      <c r="H23" s="9"/>
      <c r="I23" s="9">
        <f t="shared" si="1"/>
        <v>38250</v>
      </c>
    </row>
    <row r="24" spans="1:9" ht="27" customHeight="1" x14ac:dyDescent="0.25">
      <c r="A24" s="8">
        <v>16</v>
      </c>
      <c r="B24" s="41"/>
      <c r="C24" s="6" t="s">
        <v>46</v>
      </c>
      <c r="D24" s="10" t="s">
        <v>16</v>
      </c>
      <c r="E24" s="9">
        <v>0.25</v>
      </c>
      <c r="F24" s="9">
        <v>140000</v>
      </c>
      <c r="G24" s="9"/>
      <c r="H24" s="9"/>
      <c r="I24" s="9">
        <f t="shared" si="1"/>
        <v>35000</v>
      </c>
    </row>
    <row r="25" spans="1:9" ht="27" customHeight="1" x14ac:dyDescent="0.25">
      <c r="A25" s="8">
        <v>17</v>
      </c>
      <c r="B25" s="41"/>
      <c r="C25" s="6" t="s">
        <v>44</v>
      </c>
      <c r="D25" s="10" t="s">
        <v>16</v>
      </c>
      <c r="E25" s="9">
        <v>0.25</v>
      </c>
      <c r="F25" s="9">
        <v>140000</v>
      </c>
      <c r="G25" s="9"/>
      <c r="H25" s="9"/>
      <c r="I25" s="9">
        <f t="shared" si="1"/>
        <v>35000</v>
      </c>
    </row>
    <row r="26" spans="1:9" x14ac:dyDescent="0.25">
      <c r="A26" s="2"/>
      <c r="B26" s="7" t="s">
        <v>20</v>
      </c>
      <c r="C26" s="10"/>
      <c r="D26" s="10"/>
      <c r="E26" s="9">
        <f>SUM(E9:E25)</f>
        <v>12.95</v>
      </c>
      <c r="F26" s="9">
        <f>SUM(F9:F25)</f>
        <v>2642000</v>
      </c>
      <c r="G26" s="9"/>
      <c r="H26" s="9"/>
      <c r="I26" s="9">
        <f>SUM(I9:I25)</f>
        <v>2042850</v>
      </c>
    </row>
    <row r="32" spans="1:9" x14ac:dyDescent="0.25">
      <c r="C32" s="1" t="s">
        <v>21</v>
      </c>
      <c r="G32" s="1" t="s">
        <v>22</v>
      </c>
    </row>
  </sheetData>
  <mergeCells count="6">
    <mergeCell ref="B9:B25"/>
    <mergeCell ref="B1:I1"/>
    <mergeCell ref="B2:I2"/>
    <mergeCell ref="B3:I3"/>
    <mergeCell ref="A5:I5"/>
    <mergeCell ref="A6:C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81A8-2D38-40E3-9985-5952BF29051D}">
  <dimension ref="A1:E35"/>
  <sheetViews>
    <sheetView workbookViewId="0">
      <selection activeCell="M16" sqref="M16"/>
    </sheetView>
  </sheetViews>
  <sheetFormatPr defaultRowHeight="15" x14ac:dyDescent="0.25"/>
  <cols>
    <col min="5" max="5" width="21.42578125" customWidth="1"/>
  </cols>
  <sheetData>
    <row r="1" spans="1:5" x14ac:dyDescent="0.25">
      <c r="B1" s="42" t="s">
        <v>72</v>
      </c>
      <c r="C1" s="42"/>
      <c r="D1" s="42"/>
      <c r="E1" s="42"/>
    </row>
    <row r="2" spans="1:5" x14ac:dyDescent="0.25">
      <c r="B2" s="50" t="s">
        <v>61</v>
      </c>
      <c r="C2" s="50"/>
      <c r="D2" s="50"/>
      <c r="E2" s="50"/>
    </row>
    <row r="3" spans="1:5" x14ac:dyDescent="0.25">
      <c r="B3" s="51" t="s">
        <v>71</v>
      </c>
      <c r="C3" s="51"/>
      <c r="D3" s="51"/>
      <c r="E3" s="51"/>
    </row>
    <row r="5" spans="1:5" x14ac:dyDescent="0.25">
      <c r="A5" s="52" t="s">
        <v>73</v>
      </c>
      <c r="B5" s="52"/>
      <c r="C5" s="52"/>
      <c r="D5" s="52"/>
      <c r="E5" s="52"/>
    </row>
    <row r="6" spans="1:5" x14ac:dyDescent="0.25">
      <c r="A6" s="53" t="s">
        <v>74</v>
      </c>
      <c r="B6" s="53"/>
      <c r="C6" s="53"/>
    </row>
    <row r="7" spans="1:5" ht="63" x14ac:dyDescent="0.25">
      <c r="A7" s="31" t="s">
        <v>0</v>
      </c>
      <c r="B7" s="32" t="s">
        <v>75</v>
      </c>
      <c r="C7" s="33" t="s">
        <v>76</v>
      </c>
      <c r="D7" s="34" t="s">
        <v>77</v>
      </c>
      <c r="E7" s="34" t="s">
        <v>20</v>
      </c>
    </row>
    <row r="8" spans="1:5" x14ac:dyDescent="0.25">
      <c r="A8" s="35" t="s">
        <v>78</v>
      </c>
      <c r="B8" s="36" t="s">
        <v>9</v>
      </c>
      <c r="C8" s="37">
        <v>1</v>
      </c>
      <c r="D8" s="38">
        <v>374000</v>
      </c>
      <c r="E8" s="39">
        <f>+D8*C8</f>
        <v>374000</v>
      </c>
    </row>
    <row r="9" spans="1:5" ht="24" x14ac:dyDescent="0.25">
      <c r="A9" s="35" t="s">
        <v>79</v>
      </c>
      <c r="B9" s="36" t="s">
        <v>80</v>
      </c>
      <c r="C9" s="37">
        <v>1</v>
      </c>
      <c r="D9" s="38">
        <v>341000</v>
      </c>
      <c r="E9" s="39">
        <f>+D9*C9</f>
        <v>341000</v>
      </c>
    </row>
    <row r="10" spans="1:5" ht="52.5" x14ac:dyDescent="0.25">
      <c r="A10" s="35" t="s">
        <v>81</v>
      </c>
      <c r="B10" s="40" t="s">
        <v>82</v>
      </c>
      <c r="C10" s="37">
        <v>1</v>
      </c>
      <c r="D10" s="38">
        <v>275000</v>
      </c>
      <c r="E10" s="39">
        <f t="shared" ref="E10:E31" si="0">+D10*C10</f>
        <v>275000</v>
      </c>
    </row>
    <row r="11" spans="1:5" ht="52.5" x14ac:dyDescent="0.25">
      <c r="A11" s="35" t="s">
        <v>83</v>
      </c>
      <c r="B11" s="40" t="s">
        <v>84</v>
      </c>
      <c r="C11" s="37">
        <v>1</v>
      </c>
      <c r="D11" s="38">
        <v>330000</v>
      </c>
      <c r="E11" s="39">
        <f t="shared" si="0"/>
        <v>330000</v>
      </c>
    </row>
    <row r="12" spans="1:5" ht="24" x14ac:dyDescent="0.25">
      <c r="A12" s="35" t="s">
        <v>85</v>
      </c>
      <c r="B12" s="36" t="s">
        <v>12</v>
      </c>
      <c r="C12" s="37">
        <v>1</v>
      </c>
      <c r="D12" s="38">
        <v>253000</v>
      </c>
      <c r="E12" s="39">
        <f t="shared" si="0"/>
        <v>253000</v>
      </c>
    </row>
    <row r="13" spans="1:5" x14ac:dyDescent="0.25">
      <c r="A13" s="35" t="s">
        <v>86</v>
      </c>
      <c r="B13" s="36" t="s">
        <v>15</v>
      </c>
      <c r="C13" s="37">
        <v>1</v>
      </c>
      <c r="D13" s="38">
        <v>187000</v>
      </c>
      <c r="E13" s="39">
        <f t="shared" si="0"/>
        <v>187000</v>
      </c>
    </row>
    <row r="14" spans="1:5" ht="36" x14ac:dyDescent="0.25">
      <c r="A14" s="35" t="s">
        <v>87</v>
      </c>
      <c r="B14" s="36" t="s">
        <v>88</v>
      </c>
      <c r="C14" s="37">
        <v>1</v>
      </c>
      <c r="D14" s="38">
        <v>330000</v>
      </c>
      <c r="E14" s="39">
        <f t="shared" si="0"/>
        <v>330000</v>
      </c>
    </row>
    <row r="15" spans="1:5" ht="48" x14ac:dyDescent="0.25">
      <c r="A15" s="35" t="s">
        <v>89</v>
      </c>
      <c r="B15" s="36" t="s">
        <v>90</v>
      </c>
      <c r="C15" s="37">
        <v>2</v>
      </c>
      <c r="D15" s="38">
        <v>154000</v>
      </c>
      <c r="E15" s="39">
        <f t="shared" si="0"/>
        <v>308000</v>
      </c>
    </row>
    <row r="16" spans="1:5" ht="48" x14ac:dyDescent="0.25">
      <c r="A16" s="35" t="s">
        <v>91</v>
      </c>
      <c r="B16" s="36" t="s">
        <v>90</v>
      </c>
      <c r="C16" s="37">
        <v>5</v>
      </c>
      <c r="D16" s="38">
        <v>170500</v>
      </c>
      <c r="E16" s="39">
        <f t="shared" si="0"/>
        <v>852500</v>
      </c>
    </row>
    <row r="17" spans="1:5" x14ac:dyDescent="0.25">
      <c r="A17" s="35" t="s">
        <v>92</v>
      </c>
      <c r="B17" s="36" t="s">
        <v>93</v>
      </c>
      <c r="C17" s="37">
        <v>1</v>
      </c>
      <c r="D17" s="38">
        <v>202400</v>
      </c>
      <c r="E17" s="39">
        <f t="shared" si="0"/>
        <v>202400</v>
      </c>
    </row>
    <row r="18" spans="1:5" ht="24" x14ac:dyDescent="0.25">
      <c r="A18" s="35" t="s">
        <v>94</v>
      </c>
      <c r="B18" s="36" t="s">
        <v>95</v>
      </c>
      <c r="C18" s="37">
        <v>1</v>
      </c>
      <c r="D18" s="38">
        <v>151800</v>
      </c>
      <c r="E18" s="39">
        <f t="shared" si="0"/>
        <v>151800</v>
      </c>
    </row>
    <row r="19" spans="1:5" ht="36" x14ac:dyDescent="0.25">
      <c r="A19" s="35" t="s">
        <v>96</v>
      </c>
      <c r="B19" s="36" t="s">
        <v>97</v>
      </c>
      <c r="C19" s="37">
        <v>1</v>
      </c>
      <c r="D19" s="38">
        <v>345400</v>
      </c>
      <c r="E19" s="39">
        <f t="shared" si="0"/>
        <v>345400</v>
      </c>
    </row>
    <row r="20" spans="1:5" x14ac:dyDescent="0.25">
      <c r="A20" s="35"/>
      <c r="B20" s="36" t="s">
        <v>98</v>
      </c>
      <c r="C20" s="37">
        <v>1</v>
      </c>
      <c r="D20" s="38">
        <v>345400</v>
      </c>
      <c r="E20" s="39">
        <f t="shared" si="0"/>
        <v>345400</v>
      </c>
    </row>
    <row r="21" spans="1:5" x14ac:dyDescent="0.25">
      <c r="A21" s="35" t="s">
        <v>99</v>
      </c>
      <c r="B21" s="36" t="s">
        <v>98</v>
      </c>
      <c r="C21" s="37">
        <v>3</v>
      </c>
      <c r="D21" s="38">
        <v>165000</v>
      </c>
      <c r="E21" s="39">
        <f t="shared" si="0"/>
        <v>495000</v>
      </c>
    </row>
    <row r="22" spans="1:5" x14ac:dyDescent="0.25">
      <c r="A22" s="35" t="s">
        <v>100</v>
      </c>
      <c r="B22" s="36" t="s">
        <v>101</v>
      </c>
      <c r="C22" s="37">
        <v>12</v>
      </c>
      <c r="D22" s="38">
        <v>165000</v>
      </c>
      <c r="E22" s="39">
        <f t="shared" si="0"/>
        <v>1980000</v>
      </c>
    </row>
    <row r="23" spans="1:5" ht="24" x14ac:dyDescent="0.25">
      <c r="A23" s="35" t="s">
        <v>102</v>
      </c>
      <c r="B23" s="36" t="s">
        <v>103</v>
      </c>
      <c r="C23" s="37">
        <v>4</v>
      </c>
      <c r="D23" s="38">
        <v>151800</v>
      </c>
      <c r="E23" s="39">
        <f t="shared" si="0"/>
        <v>607200</v>
      </c>
    </row>
    <row r="24" spans="1:5" ht="24" x14ac:dyDescent="0.25">
      <c r="A24" s="35" t="s">
        <v>104</v>
      </c>
      <c r="B24" s="36" t="s">
        <v>105</v>
      </c>
      <c r="C24" s="37">
        <v>4</v>
      </c>
      <c r="D24" s="38">
        <v>151800</v>
      </c>
      <c r="E24" s="39">
        <f t="shared" si="0"/>
        <v>607200</v>
      </c>
    </row>
    <row r="25" spans="1:5" ht="24" x14ac:dyDescent="0.25">
      <c r="A25" s="35" t="s">
        <v>106</v>
      </c>
      <c r="B25" s="36" t="s">
        <v>107</v>
      </c>
      <c r="C25" s="37">
        <v>5</v>
      </c>
      <c r="D25" s="38">
        <v>198000</v>
      </c>
      <c r="E25" s="39">
        <f t="shared" si="0"/>
        <v>990000</v>
      </c>
    </row>
    <row r="26" spans="1:5" ht="24" x14ac:dyDescent="0.25">
      <c r="A26" s="35" t="s">
        <v>108</v>
      </c>
      <c r="B26" s="36" t="s">
        <v>109</v>
      </c>
      <c r="C26" s="37">
        <v>5</v>
      </c>
      <c r="D26" s="38">
        <v>198000</v>
      </c>
      <c r="E26" s="39">
        <f t="shared" si="0"/>
        <v>990000</v>
      </c>
    </row>
    <row r="27" spans="1:5" ht="24" x14ac:dyDescent="0.25">
      <c r="A27" s="35" t="s">
        <v>110</v>
      </c>
      <c r="B27" s="36" t="s">
        <v>111</v>
      </c>
      <c r="C27" s="37">
        <v>1</v>
      </c>
      <c r="D27" s="38">
        <v>308000</v>
      </c>
      <c r="E27" s="39">
        <f>+D27*C27</f>
        <v>308000</v>
      </c>
    </row>
    <row r="28" spans="1:5" ht="24" x14ac:dyDescent="0.25">
      <c r="A28" s="35" t="s">
        <v>112</v>
      </c>
      <c r="B28" s="36" t="s">
        <v>111</v>
      </c>
      <c r="C28" s="37">
        <v>1</v>
      </c>
      <c r="D28" s="38">
        <v>220000</v>
      </c>
      <c r="E28" s="39">
        <f t="shared" si="0"/>
        <v>220000</v>
      </c>
    </row>
    <row r="29" spans="1:5" ht="73.5" x14ac:dyDescent="0.25">
      <c r="A29" s="35" t="s">
        <v>113</v>
      </c>
      <c r="B29" s="40" t="s">
        <v>114</v>
      </c>
      <c r="C29" s="37">
        <v>1</v>
      </c>
      <c r="D29" s="38">
        <v>203500</v>
      </c>
      <c r="E29" s="39">
        <f t="shared" si="0"/>
        <v>203500</v>
      </c>
    </row>
    <row r="30" spans="1:5" ht="24" x14ac:dyDescent="0.25">
      <c r="A30" s="35" t="s">
        <v>115</v>
      </c>
      <c r="B30" s="36" t="s">
        <v>17</v>
      </c>
      <c r="C30" s="37">
        <v>4</v>
      </c>
      <c r="D30" s="38">
        <v>165000</v>
      </c>
      <c r="E30" s="39">
        <f t="shared" si="0"/>
        <v>660000</v>
      </c>
    </row>
    <row r="31" spans="1:5" x14ac:dyDescent="0.25">
      <c r="A31" s="35" t="s">
        <v>116</v>
      </c>
      <c r="B31" s="36" t="s">
        <v>19</v>
      </c>
      <c r="C31" s="37">
        <v>3</v>
      </c>
      <c r="D31" s="38">
        <v>151800</v>
      </c>
      <c r="E31" s="39">
        <f t="shared" si="0"/>
        <v>455400</v>
      </c>
    </row>
    <row r="32" spans="1:5" x14ac:dyDescent="0.25">
      <c r="A32" s="35"/>
      <c r="B32" s="37" t="s">
        <v>20</v>
      </c>
      <c r="C32" s="39">
        <f>SUM(C8:C31)</f>
        <v>61</v>
      </c>
      <c r="D32" s="39">
        <f>SUM(D8:D31)</f>
        <v>5537400</v>
      </c>
      <c r="E32" s="39">
        <f>SUM(E8:E31)</f>
        <v>11811800</v>
      </c>
    </row>
    <row r="35" spans="2:5" x14ac:dyDescent="0.25">
      <c r="B35" s="1" t="s">
        <v>21</v>
      </c>
      <c r="E35" s="1" t="s">
        <v>22</v>
      </c>
    </row>
  </sheetData>
  <mergeCells count="5">
    <mergeCell ref="B1:E1"/>
    <mergeCell ref="B2:E2"/>
    <mergeCell ref="B3:E3"/>
    <mergeCell ref="A5:E5"/>
    <mergeCell ref="A6:C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1F97-2D7E-4E3F-A67D-8FDEEC5198C9}">
  <dimension ref="A1:I32"/>
  <sheetViews>
    <sheetView tabSelected="1" workbookViewId="0">
      <selection activeCell="I8" sqref="I8"/>
    </sheetView>
  </sheetViews>
  <sheetFormatPr defaultRowHeight="15" x14ac:dyDescent="0.25"/>
  <cols>
    <col min="6" max="6" width="13.7109375" customWidth="1"/>
  </cols>
  <sheetData>
    <row r="1" spans="1:9" x14ac:dyDescent="0.25">
      <c r="B1" s="42" t="s">
        <v>72</v>
      </c>
      <c r="C1" s="42"/>
      <c r="D1" s="42"/>
      <c r="E1" s="42"/>
      <c r="F1">
        <v>6</v>
      </c>
    </row>
    <row r="2" spans="1:9" x14ac:dyDescent="0.25">
      <c r="B2" s="54" t="s">
        <v>61</v>
      </c>
      <c r="C2" s="54"/>
      <c r="D2" s="54"/>
      <c r="E2" s="54"/>
      <c r="F2" s="54"/>
    </row>
    <row r="3" spans="1:9" x14ac:dyDescent="0.25">
      <c r="B3" s="45" t="s">
        <v>71</v>
      </c>
      <c r="C3" s="45"/>
      <c r="D3" s="45"/>
      <c r="E3" s="45"/>
      <c r="F3" s="45"/>
    </row>
    <row r="5" spans="1:9" ht="75.75" customHeight="1" x14ac:dyDescent="0.25">
      <c r="A5" s="46" t="s">
        <v>126</v>
      </c>
      <c r="B5" s="46"/>
      <c r="C5" s="46"/>
      <c r="D5" s="46"/>
      <c r="E5" s="46"/>
      <c r="F5" s="46"/>
      <c r="G5" s="46"/>
      <c r="H5" s="46"/>
      <c r="I5" s="46"/>
    </row>
    <row r="6" spans="1:9" x14ac:dyDescent="0.25">
      <c r="A6" s="47" t="s">
        <v>74</v>
      </c>
      <c r="B6" s="47"/>
      <c r="C6" s="47"/>
      <c r="F6" s="55"/>
    </row>
    <row r="7" spans="1:9" x14ac:dyDescent="0.25">
      <c r="A7" s="56" t="s">
        <v>117</v>
      </c>
      <c r="B7" s="56"/>
      <c r="C7" s="56"/>
      <c r="D7" s="56"/>
      <c r="E7" s="56"/>
      <c r="F7" s="56"/>
    </row>
    <row r="8" spans="1:9" ht="63" x14ac:dyDescent="0.25">
      <c r="A8" s="31" t="s">
        <v>0</v>
      </c>
      <c r="B8" s="32" t="s">
        <v>75</v>
      </c>
      <c r="C8" s="33" t="s">
        <v>76</v>
      </c>
      <c r="D8" s="57" t="s">
        <v>118</v>
      </c>
      <c r="E8" s="34" t="s">
        <v>77</v>
      </c>
      <c r="F8" s="34" t="s">
        <v>20</v>
      </c>
    </row>
    <row r="9" spans="1:9" x14ac:dyDescent="0.25">
      <c r="A9" s="35" t="s">
        <v>78</v>
      </c>
      <c r="B9" s="58" t="s">
        <v>9</v>
      </c>
      <c r="C9" s="59">
        <v>1</v>
      </c>
      <c r="D9" s="59">
        <v>1</v>
      </c>
      <c r="E9" s="60">
        <v>235000</v>
      </c>
      <c r="F9" s="60">
        <v>235000</v>
      </c>
    </row>
    <row r="10" spans="1:9" ht="48" x14ac:dyDescent="0.25">
      <c r="A10" s="35" t="s">
        <v>79</v>
      </c>
      <c r="B10" s="58" t="s">
        <v>119</v>
      </c>
      <c r="C10" s="59">
        <v>1</v>
      </c>
      <c r="D10" s="59">
        <v>0.5</v>
      </c>
      <c r="E10" s="60">
        <v>153000</v>
      </c>
      <c r="F10" s="60">
        <v>76500</v>
      </c>
    </row>
    <row r="11" spans="1:9" x14ac:dyDescent="0.25">
      <c r="A11" s="35" t="s">
        <v>81</v>
      </c>
      <c r="B11" s="58" t="s">
        <v>41</v>
      </c>
      <c r="C11" s="59">
        <v>1</v>
      </c>
      <c r="D11" s="59">
        <v>0.75</v>
      </c>
      <c r="E11" s="60">
        <v>153000</v>
      </c>
      <c r="F11" s="60">
        <v>114750</v>
      </c>
    </row>
    <row r="12" spans="1:9" ht="36" x14ac:dyDescent="0.25">
      <c r="A12" s="35" t="s">
        <v>83</v>
      </c>
      <c r="B12" s="58" t="s">
        <v>120</v>
      </c>
      <c r="C12" s="59">
        <v>1</v>
      </c>
      <c r="D12" s="59">
        <v>0.5</v>
      </c>
      <c r="E12" s="60">
        <v>190000</v>
      </c>
      <c r="F12" s="60">
        <v>95000</v>
      </c>
    </row>
    <row r="13" spans="1:9" x14ac:dyDescent="0.25">
      <c r="A13" s="35" t="s">
        <v>85</v>
      </c>
      <c r="B13" s="58" t="s">
        <v>36</v>
      </c>
      <c r="C13" s="59">
        <v>1</v>
      </c>
      <c r="D13" s="59">
        <v>0.5</v>
      </c>
      <c r="E13" s="60">
        <v>140000</v>
      </c>
      <c r="F13" s="60">
        <v>70000</v>
      </c>
    </row>
    <row r="14" spans="1:9" x14ac:dyDescent="0.25">
      <c r="A14" s="35" t="s">
        <v>86</v>
      </c>
      <c r="B14" s="58" t="s">
        <v>42</v>
      </c>
      <c r="C14" s="59">
        <v>1</v>
      </c>
      <c r="D14" s="59">
        <v>1</v>
      </c>
      <c r="E14" s="60">
        <v>153000</v>
      </c>
      <c r="F14" s="60">
        <v>153000</v>
      </c>
    </row>
    <row r="15" spans="1:9" ht="24" x14ac:dyDescent="0.25">
      <c r="A15" s="35" t="s">
        <v>87</v>
      </c>
      <c r="B15" s="58" t="s">
        <v>43</v>
      </c>
      <c r="C15" s="59">
        <v>1</v>
      </c>
      <c r="D15" s="59">
        <v>0.5</v>
      </c>
      <c r="E15" s="60">
        <v>153000</v>
      </c>
      <c r="F15" s="60">
        <v>76500</v>
      </c>
    </row>
    <row r="16" spans="1:9" ht="24" x14ac:dyDescent="0.25">
      <c r="A16" s="35" t="s">
        <v>89</v>
      </c>
      <c r="B16" s="58" t="s">
        <v>48</v>
      </c>
      <c r="C16" s="59">
        <v>1</v>
      </c>
      <c r="D16" s="59">
        <v>0.5</v>
      </c>
      <c r="E16" s="60">
        <v>140000</v>
      </c>
      <c r="F16" s="60">
        <v>70000</v>
      </c>
    </row>
    <row r="17" spans="1:6" ht="24" x14ac:dyDescent="0.25">
      <c r="A17" s="35" t="s">
        <v>91</v>
      </c>
      <c r="B17" s="58" t="s">
        <v>17</v>
      </c>
      <c r="C17" s="59">
        <v>1</v>
      </c>
      <c r="D17" s="59">
        <v>0.5</v>
      </c>
      <c r="E17" s="60">
        <v>140000</v>
      </c>
      <c r="F17" s="60">
        <v>70000</v>
      </c>
    </row>
    <row r="18" spans="1:6" x14ac:dyDescent="0.25">
      <c r="A18" s="35" t="s">
        <v>92</v>
      </c>
      <c r="B18" s="58" t="s">
        <v>46</v>
      </c>
      <c r="C18" s="59">
        <v>1</v>
      </c>
      <c r="D18" s="59">
        <v>0.25</v>
      </c>
      <c r="E18" s="60">
        <v>140000</v>
      </c>
      <c r="F18" s="60">
        <v>35000</v>
      </c>
    </row>
    <row r="19" spans="1:6" ht="24" x14ac:dyDescent="0.25">
      <c r="A19" s="35" t="s">
        <v>94</v>
      </c>
      <c r="B19" s="58" t="s">
        <v>44</v>
      </c>
      <c r="C19" s="59">
        <v>1</v>
      </c>
      <c r="D19" s="59">
        <v>0.25</v>
      </c>
      <c r="E19" s="60">
        <v>140000</v>
      </c>
      <c r="F19" s="60">
        <v>35000</v>
      </c>
    </row>
    <row r="20" spans="1:6" ht="24" x14ac:dyDescent="0.25">
      <c r="A20" s="35" t="s">
        <v>96</v>
      </c>
      <c r="B20" s="58" t="s">
        <v>121</v>
      </c>
      <c r="C20" s="59">
        <v>1</v>
      </c>
      <c r="D20" s="59">
        <v>1</v>
      </c>
      <c r="E20" s="60">
        <v>140000</v>
      </c>
      <c r="F20" s="60">
        <v>140000</v>
      </c>
    </row>
    <row r="21" spans="1:6" x14ac:dyDescent="0.25">
      <c r="A21" s="35" t="s">
        <v>99</v>
      </c>
      <c r="B21" s="58" t="s">
        <v>19</v>
      </c>
      <c r="C21" s="59">
        <v>1</v>
      </c>
      <c r="D21" s="59">
        <v>1</v>
      </c>
      <c r="E21" s="60">
        <v>140000</v>
      </c>
      <c r="F21" s="60">
        <v>140000</v>
      </c>
    </row>
    <row r="22" spans="1:6" ht="36" x14ac:dyDescent="0.25">
      <c r="A22" s="35" t="s">
        <v>100</v>
      </c>
      <c r="B22" s="58" t="s">
        <v>122</v>
      </c>
      <c r="C22" s="59">
        <v>1</v>
      </c>
      <c r="D22" s="59">
        <v>0.75</v>
      </c>
      <c r="E22" s="60">
        <v>153000</v>
      </c>
      <c r="F22" s="60">
        <v>114750</v>
      </c>
    </row>
    <row r="23" spans="1:6" ht="48" x14ac:dyDescent="0.25">
      <c r="A23" s="35" t="s">
        <v>102</v>
      </c>
      <c r="B23" s="58" t="s">
        <v>123</v>
      </c>
      <c r="C23" s="59">
        <v>1</v>
      </c>
      <c r="D23" s="59">
        <v>0.75</v>
      </c>
      <c r="E23" s="60">
        <v>153000</v>
      </c>
      <c r="F23" s="60">
        <v>114750</v>
      </c>
    </row>
    <row r="24" spans="1:6" ht="24" x14ac:dyDescent="0.25">
      <c r="A24" s="35" t="s">
        <v>104</v>
      </c>
      <c r="B24" s="58" t="s">
        <v>58</v>
      </c>
      <c r="C24" s="59">
        <v>1</v>
      </c>
      <c r="D24" s="59">
        <v>0.75</v>
      </c>
      <c r="E24" s="60">
        <v>153000</v>
      </c>
      <c r="F24" s="60">
        <v>114750</v>
      </c>
    </row>
    <row r="25" spans="1:6" ht="36" x14ac:dyDescent="0.25">
      <c r="A25" s="35" t="s">
        <v>106</v>
      </c>
      <c r="B25" s="58" t="s">
        <v>124</v>
      </c>
      <c r="C25" s="59">
        <v>1</v>
      </c>
      <c r="D25" s="59">
        <v>0.5</v>
      </c>
      <c r="E25" s="60">
        <v>153000</v>
      </c>
      <c r="F25" s="60">
        <v>76500</v>
      </c>
    </row>
    <row r="26" spans="1:6" x14ac:dyDescent="0.25">
      <c r="A26" s="35" t="s">
        <v>108</v>
      </c>
      <c r="B26" s="58" t="s">
        <v>57</v>
      </c>
      <c r="C26" s="59">
        <v>1</v>
      </c>
      <c r="D26" s="59">
        <v>0.5</v>
      </c>
      <c r="E26" s="60">
        <v>153000</v>
      </c>
      <c r="F26" s="60">
        <v>76500</v>
      </c>
    </row>
    <row r="27" spans="1:6" ht="24" x14ac:dyDescent="0.25">
      <c r="A27" s="35" t="s">
        <v>110</v>
      </c>
      <c r="B27" s="58" t="s">
        <v>38</v>
      </c>
      <c r="C27" s="59">
        <v>3</v>
      </c>
      <c r="D27" s="59">
        <v>1.25</v>
      </c>
      <c r="E27" s="60">
        <v>153000</v>
      </c>
      <c r="F27" s="60">
        <v>573750</v>
      </c>
    </row>
    <row r="28" spans="1:6" ht="36" x14ac:dyDescent="0.25">
      <c r="A28" s="35" t="s">
        <v>112</v>
      </c>
      <c r="B28" s="58" t="s">
        <v>125</v>
      </c>
      <c r="C28" s="59">
        <v>3</v>
      </c>
      <c r="D28" s="59">
        <v>1.1000000000000001</v>
      </c>
      <c r="E28" s="60">
        <v>153000</v>
      </c>
      <c r="F28" s="60">
        <v>504900</v>
      </c>
    </row>
    <row r="29" spans="1:6" ht="24" x14ac:dyDescent="0.25">
      <c r="A29" s="35"/>
      <c r="B29" s="61" t="s">
        <v>20</v>
      </c>
      <c r="C29" s="61">
        <v>24</v>
      </c>
      <c r="D29" s="61">
        <v>13.85</v>
      </c>
      <c r="E29" s="62">
        <v>3088000</v>
      </c>
      <c r="F29" s="62">
        <v>2886650</v>
      </c>
    </row>
    <row r="32" spans="1:6" x14ac:dyDescent="0.25">
      <c r="C32" s="1" t="s">
        <v>21</v>
      </c>
      <c r="F32" s="1" t="s">
        <v>22</v>
      </c>
    </row>
  </sheetData>
  <mergeCells count="6">
    <mergeCell ref="B1:E1"/>
    <mergeCell ref="B2:F2"/>
    <mergeCell ref="B3:F3"/>
    <mergeCell ref="A6:C6"/>
    <mergeCell ref="A7:F7"/>
    <mergeCell ref="A5:I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7323-09CB-4CD1-8551-F7809E938CB4}">
  <dimension ref="A1:E35"/>
  <sheetViews>
    <sheetView workbookViewId="0">
      <selection activeCell="G7" sqref="G7"/>
    </sheetView>
  </sheetViews>
  <sheetFormatPr defaultRowHeight="15" x14ac:dyDescent="0.25"/>
  <sheetData>
    <row r="1" spans="1:5" x14ac:dyDescent="0.25">
      <c r="B1" s="42" t="s">
        <v>72</v>
      </c>
      <c r="C1" s="42"/>
      <c r="D1" s="42"/>
      <c r="E1" s="42"/>
    </row>
    <row r="2" spans="1:5" x14ac:dyDescent="0.25">
      <c r="B2" s="50" t="s">
        <v>61</v>
      </c>
      <c r="C2" s="50"/>
      <c r="D2" s="50"/>
      <c r="E2" s="50"/>
    </row>
    <row r="3" spans="1:5" x14ac:dyDescent="0.25">
      <c r="B3" s="51" t="s">
        <v>71</v>
      </c>
      <c r="C3" s="51"/>
      <c r="D3" s="51"/>
      <c r="E3" s="51"/>
    </row>
    <row r="5" spans="1:5" ht="67.5" customHeight="1" x14ac:dyDescent="0.25">
      <c r="A5" s="52" t="s">
        <v>73</v>
      </c>
      <c r="B5" s="52"/>
      <c r="C5" s="52"/>
      <c r="D5" s="52"/>
      <c r="E5" s="52"/>
    </row>
    <row r="6" spans="1:5" x14ac:dyDescent="0.25">
      <c r="A6" s="53" t="s">
        <v>74</v>
      </c>
      <c r="B6" s="53"/>
      <c r="C6" s="53"/>
    </row>
    <row r="7" spans="1:5" ht="63" x14ac:dyDescent="0.25">
      <c r="A7" s="31" t="s">
        <v>0</v>
      </c>
      <c r="B7" s="32" t="s">
        <v>75</v>
      </c>
      <c r="C7" s="33" t="s">
        <v>76</v>
      </c>
      <c r="D7" s="34" t="s">
        <v>77</v>
      </c>
      <c r="E7" s="34" t="s">
        <v>20</v>
      </c>
    </row>
    <row r="8" spans="1:5" x14ac:dyDescent="0.25">
      <c r="A8" s="35" t="s">
        <v>78</v>
      </c>
      <c r="B8" s="36" t="s">
        <v>9</v>
      </c>
      <c r="C8" s="37">
        <v>1</v>
      </c>
      <c r="D8" s="38">
        <v>374000</v>
      </c>
      <c r="E8" s="39">
        <f>+D8*C8</f>
        <v>374000</v>
      </c>
    </row>
    <row r="9" spans="1:5" ht="24" x14ac:dyDescent="0.25">
      <c r="A9" s="35" t="s">
        <v>79</v>
      </c>
      <c r="B9" s="36" t="s">
        <v>80</v>
      </c>
      <c r="C9" s="37">
        <v>1</v>
      </c>
      <c r="D9" s="38">
        <v>341000</v>
      </c>
      <c r="E9" s="39">
        <f>+D9*C9</f>
        <v>341000</v>
      </c>
    </row>
    <row r="10" spans="1:5" ht="52.5" x14ac:dyDescent="0.25">
      <c r="A10" s="35" t="s">
        <v>81</v>
      </c>
      <c r="B10" s="40" t="s">
        <v>82</v>
      </c>
      <c r="C10" s="37">
        <v>1</v>
      </c>
      <c r="D10" s="38">
        <v>275000</v>
      </c>
      <c r="E10" s="39">
        <f t="shared" ref="E10:E31" si="0">+D10*C10</f>
        <v>275000</v>
      </c>
    </row>
    <row r="11" spans="1:5" ht="52.5" x14ac:dyDescent="0.25">
      <c r="A11" s="35" t="s">
        <v>83</v>
      </c>
      <c r="B11" s="40" t="s">
        <v>84</v>
      </c>
      <c r="C11" s="37">
        <v>1</v>
      </c>
      <c r="D11" s="38">
        <v>330000</v>
      </c>
      <c r="E11" s="39">
        <f t="shared" si="0"/>
        <v>330000</v>
      </c>
    </row>
    <row r="12" spans="1:5" ht="24" x14ac:dyDescent="0.25">
      <c r="A12" s="35" t="s">
        <v>85</v>
      </c>
      <c r="B12" s="36" t="s">
        <v>12</v>
      </c>
      <c r="C12" s="37">
        <v>1</v>
      </c>
      <c r="D12" s="38">
        <v>253000</v>
      </c>
      <c r="E12" s="39">
        <f t="shared" si="0"/>
        <v>253000</v>
      </c>
    </row>
    <row r="13" spans="1:5" x14ac:dyDescent="0.25">
      <c r="A13" s="35" t="s">
        <v>86</v>
      </c>
      <c r="B13" s="36" t="s">
        <v>15</v>
      </c>
      <c r="C13" s="37">
        <v>1</v>
      </c>
      <c r="D13" s="38">
        <v>187000</v>
      </c>
      <c r="E13" s="39">
        <f t="shared" si="0"/>
        <v>187000</v>
      </c>
    </row>
    <row r="14" spans="1:5" ht="36" x14ac:dyDescent="0.25">
      <c r="A14" s="35" t="s">
        <v>87</v>
      </c>
      <c r="B14" s="36" t="s">
        <v>88</v>
      </c>
      <c r="C14" s="37">
        <v>1</v>
      </c>
      <c r="D14" s="38">
        <v>330000</v>
      </c>
      <c r="E14" s="39">
        <f t="shared" si="0"/>
        <v>330000</v>
      </c>
    </row>
    <row r="15" spans="1:5" ht="48" x14ac:dyDescent="0.25">
      <c r="A15" s="35" t="s">
        <v>89</v>
      </c>
      <c r="B15" s="36" t="s">
        <v>90</v>
      </c>
      <c r="C15" s="37">
        <v>2</v>
      </c>
      <c r="D15" s="38">
        <v>154000</v>
      </c>
      <c r="E15" s="39">
        <f t="shared" si="0"/>
        <v>308000</v>
      </c>
    </row>
    <row r="16" spans="1:5" ht="48" x14ac:dyDescent="0.25">
      <c r="A16" s="35" t="s">
        <v>91</v>
      </c>
      <c r="B16" s="36" t="s">
        <v>90</v>
      </c>
      <c r="C16" s="37">
        <v>5</v>
      </c>
      <c r="D16" s="38">
        <v>170500</v>
      </c>
      <c r="E16" s="39">
        <f t="shared" si="0"/>
        <v>852500</v>
      </c>
    </row>
    <row r="17" spans="1:5" x14ac:dyDescent="0.25">
      <c r="A17" s="35" t="s">
        <v>92</v>
      </c>
      <c r="B17" s="36" t="s">
        <v>93</v>
      </c>
      <c r="C17" s="37">
        <v>1</v>
      </c>
      <c r="D17" s="38">
        <v>202400</v>
      </c>
      <c r="E17" s="39">
        <f t="shared" si="0"/>
        <v>202400</v>
      </c>
    </row>
    <row r="18" spans="1:5" ht="24" x14ac:dyDescent="0.25">
      <c r="A18" s="35" t="s">
        <v>94</v>
      </c>
      <c r="B18" s="36" t="s">
        <v>95</v>
      </c>
      <c r="C18" s="37">
        <v>1</v>
      </c>
      <c r="D18" s="38">
        <v>151800</v>
      </c>
      <c r="E18" s="39">
        <f t="shared" si="0"/>
        <v>151800</v>
      </c>
    </row>
    <row r="19" spans="1:5" ht="36" x14ac:dyDescent="0.25">
      <c r="A19" s="35" t="s">
        <v>96</v>
      </c>
      <c r="B19" s="36" t="s">
        <v>97</v>
      </c>
      <c r="C19" s="37">
        <v>1</v>
      </c>
      <c r="D19" s="38">
        <v>345400</v>
      </c>
      <c r="E19" s="39">
        <f t="shared" si="0"/>
        <v>345400</v>
      </c>
    </row>
    <row r="20" spans="1:5" x14ac:dyDescent="0.25">
      <c r="A20" s="35"/>
      <c r="B20" s="36" t="s">
        <v>98</v>
      </c>
      <c r="C20" s="37">
        <v>1</v>
      </c>
      <c r="D20" s="38">
        <v>345400</v>
      </c>
      <c r="E20" s="39">
        <f t="shared" si="0"/>
        <v>345400</v>
      </c>
    </row>
    <row r="21" spans="1:5" x14ac:dyDescent="0.25">
      <c r="A21" s="35" t="s">
        <v>99</v>
      </c>
      <c r="B21" s="36" t="s">
        <v>98</v>
      </c>
      <c r="C21" s="37">
        <v>3</v>
      </c>
      <c r="D21" s="38">
        <v>165000</v>
      </c>
      <c r="E21" s="39">
        <f t="shared" si="0"/>
        <v>495000</v>
      </c>
    </row>
    <row r="22" spans="1:5" x14ac:dyDescent="0.25">
      <c r="A22" s="35" t="s">
        <v>100</v>
      </c>
      <c r="B22" s="36" t="s">
        <v>101</v>
      </c>
      <c r="C22" s="37">
        <v>12</v>
      </c>
      <c r="D22" s="38">
        <v>165000</v>
      </c>
      <c r="E22" s="39">
        <f t="shared" si="0"/>
        <v>1980000</v>
      </c>
    </row>
    <row r="23" spans="1:5" ht="24" x14ac:dyDescent="0.25">
      <c r="A23" s="35" t="s">
        <v>102</v>
      </c>
      <c r="B23" s="36" t="s">
        <v>103</v>
      </c>
      <c r="C23" s="37">
        <v>4</v>
      </c>
      <c r="D23" s="38">
        <v>151800</v>
      </c>
      <c r="E23" s="39">
        <f t="shared" si="0"/>
        <v>607200</v>
      </c>
    </row>
    <row r="24" spans="1:5" ht="24" x14ac:dyDescent="0.25">
      <c r="A24" s="35" t="s">
        <v>104</v>
      </c>
      <c r="B24" s="36" t="s">
        <v>105</v>
      </c>
      <c r="C24" s="37">
        <v>4</v>
      </c>
      <c r="D24" s="38">
        <v>151800</v>
      </c>
      <c r="E24" s="39">
        <f t="shared" si="0"/>
        <v>607200</v>
      </c>
    </row>
    <row r="25" spans="1:5" ht="24" x14ac:dyDescent="0.25">
      <c r="A25" s="35" t="s">
        <v>106</v>
      </c>
      <c r="B25" s="36" t="s">
        <v>107</v>
      </c>
      <c r="C25" s="37">
        <v>5</v>
      </c>
      <c r="D25" s="38">
        <v>198000</v>
      </c>
      <c r="E25" s="39">
        <f t="shared" si="0"/>
        <v>990000</v>
      </c>
    </row>
    <row r="26" spans="1:5" ht="24" x14ac:dyDescent="0.25">
      <c r="A26" s="35" t="s">
        <v>108</v>
      </c>
      <c r="B26" s="36" t="s">
        <v>109</v>
      </c>
      <c r="C26" s="37">
        <v>5</v>
      </c>
      <c r="D26" s="38">
        <v>198000</v>
      </c>
      <c r="E26" s="39">
        <f t="shared" si="0"/>
        <v>990000</v>
      </c>
    </row>
    <row r="27" spans="1:5" ht="24" x14ac:dyDescent="0.25">
      <c r="A27" s="35" t="s">
        <v>110</v>
      </c>
      <c r="B27" s="36" t="s">
        <v>111</v>
      </c>
      <c r="C27" s="37">
        <v>1</v>
      </c>
      <c r="D27" s="38">
        <v>308000</v>
      </c>
      <c r="E27" s="39">
        <f>+D27*C27</f>
        <v>308000</v>
      </c>
    </row>
    <row r="28" spans="1:5" ht="24" x14ac:dyDescent="0.25">
      <c r="A28" s="35" t="s">
        <v>112</v>
      </c>
      <c r="B28" s="36" t="s">
        <v>111</v>
      </c>
      <c r="C28" s="37">
        <v>1</v>
      </c>
      <c r="D28" s="38">
        <v>220000</v>
      </c>
      <c r="E28" s="39">
        <f t="shared" si="0"/>
        <v>220000</v>
      </c>
    </row>
    <row r="29" spans="1:5" ht="73.5" x14ac:dyDescent="0.25">
      <c r="A29" s="35" t="s">
        <v>113</v>
      </c>
      <c r="B29" s="40" t="s">
        <v>114</v>
      </c>
      <c r="C29" s="37">
        <v>1</v>
      </c>
      <c r="D29" s="38">
        <v>203500</v>
      </c>
      <c r="E29" s="39">
        <f t="shared" si="0"/>
        <v>203500</v>
      </c>
    </row>
    <row r="30" spans="1:5" ht="24" x14ac:dyDescent="0.25">
      <c r="A30" s="35" t="s">
        <v>115</v>
      </c>
      <c r="B30" s="36" t="s">
        <v>17</v>
      </c>
      <c r="C30" s="37">
        <v>4</v>
      </c>
      <c r="D30" s="38">
        <v>165000</v>
      </c>
      <c r="E30" s="39">
        <f t="shared" si="0"/>
        <v>660000</v>
      </c>
    </row>
    <row r="31" spans="1:5" x14ac:dyDescent="0.25">
      <c r="A31" s="35" t="s">
        <v>116</v>
      </c>
      <c r="B31" s="36" t="s">
        <v>19</v>
      </c>
      <c r="C31" s="37">
        <v>3</v>
      </c>
      <c r="D31" s="38">
        <v>151800</v>
      </c>
      <c r="E31" s="39">
        <f t="shared" si="0"/>
        <v>455400</v>
      </c>
    </row>
    <row r="32" spans="1:5" x14ac:dyDescent="0.25">
      <c r="A32" s="35"/>
      <c r="B32" s="37" t="s">
        <v>20</v>
      </c>
      <c r="C32" s="39">
        <f>SUM(C8:C31)</f>
        <v>61</v>
      </c>
      <c r="D32" s="39">
        <f>SUM(D8:D31)</f>
        <v>5537400</v>
      </c>
      <c r="E32" s="39">
        <f>SUM(E8:E31)</f>
        <v>11811800</v>
      </c>
    </row>
    <row r="35" spans="2:5" x14ac:dyDescent="0.25">
      <c r="B35" s="1" t="s">
        <v>21</v>
      </c>
      <c r="E35" s="1" t="s">
        <v>22</v>
      </c>
    </row>
  </sheetData>
  <mergeCells count="5">
    <mergeCell ref="B1:E1"/>
    <mergeCell ref="B2:E2"/>
    <mergeCell ref="B3:E3"/>
    <mergeCell ref="A5:E5"/>
    <mergeCell ref="A6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ԵԱԺՇՏԱԿԱՆ</vt:lpstr>
      <vt:lpstr>ԱՎԵՍՏ, ՄՇԱԿՈՒՅԹ</vt:lpstr>
      <vt:lpstr>ՄԱՆԿԱՊԱՏԵԶ ԳԱՌՆԻ</vt:lpstr>
      <vt:lpstr>ՄԱՆԿԱՊԱՏԵԶ ԳԵՂԱԴԻ</vt:lpstr>
      <vt:lpstr>ԿՈՄՈՒՆԱԼ</vt:lpstr>
      <vt:lpstr>Գողթ մանկապարտեզ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2024-12-24T05:34:41Z</cp:lastPrinted>
  <dcterms:created xsi:type="dcterms:W3CDTF">2022-11-28T07:10:06Z</dcterms:created>
  <dcterms:modified xsi:type="dcterms:W3CDTF">2024-12-24T13:17:07Z</dcterms:modified>
</cp:coreProperties>
</file>